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СДП 1" sheetId="1" r:id="rId1"/>
  </sheets>
  <externalReferences>
    <externalReference r:id="rId2"/>
    <externalReference r:id="rId3"/>
  </externalReferences>
  <definedNames>
    <definedName name="_xlnm._FilterDatabase" localSheetId="0" hidden="1">'СДП 1'!$A$10:$CV$196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'СДП 1'!$6:$9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CM188" i="1" l="1"/>
  <c r="CM196" i="1" s="1"/>
  <c r="CS187" i="1"/>
  <c r="CU187" i="1" s="1"/>
  <c r="CR187" i="1"/>
  <c r="CP187" i="1"/>
  <c r="CN187" i="1"/>
  <c r="CL187" i="1"/>
  <c r="CJ187" i="1"/>
  <c r="CH187" i="1"/>
  <c r="CF187" i="1"/>
  <c r="CD187" i="1"/>
  <c r="CB187" i="1"/>
  <c r="BZ187" i="1"/>
  <c r="BX187" i="1"/>
  <c r="BV187" i="1"/>
  <c r="BT187" i="1"/>
  <c r="BR187" i="1"/>
  <c r="BP187" i="1"/>
  <c r="BN187" i="1"/>
  <c r="BL187" i="1"/>
  <c r="BJ187" i="1"/>
  <c r="BH187" i="1"/>
  <c r="BF187" i="1"/>
  <c r="BD187" i="1"/>
  <c r="BB187" i="1"/>
  <c r="AZ187" i="1"/>
  <c r="AX187" i="1"/>
  <c r="AV187" i="1"/>
  <c r="AT187" i="1"/>
  <c r="AR187" i="1"/>
  <c r="AP187" i="1"/>
  <c r="AN187" i="1"/>
  <c r="AL187" i="1"/>
  <c r="AJ187" i="1"/>
  <c r="AH187" i="1"/>
  <c r="AF187" i="1"/>
  <c r="AD187" i="1"/>
  <c r="AB187" i="1"/>
  <c r="Z187" i="1"/>
  <c r="X187" i="1"/>
  <c r="V187" i="1"/>
  <c r="T187" i="1"/>
  <c r="R187" i="1"/>
  <c r="P187" i="1"/>
  <c r="N187" i="1"/>
  <c r="L187" i="1"/>
  <c r="CS186" i="1"/>
  <c r="CU186" i="1" s="1"/>
  <c r="CR186" i="1"/>
  <c r="CP186" i="1"/>
  <c r="CN186" i="1"/>
  <c r="CL186" i="1"/>
  <c r="CJ186" i="1"/>
  <c r="CH186" i="1"/>
  <c r="CF186" i="1"/>
  <c r="CD186" i="1"/>
  <c r="CB186" i="1"/>
  <c r="BZ186" i="1"/>
  <c r="BX186" i="1"/>
  <c r="BV186" i="1"/>
  <c r="BT186" i="1"/>
  <c r="BR186" i="1"/>
  <c r="BP186" i="1"/>
  <c r="BN186" i="1"/>
  <c r="BL186" i="1"/>
  <c r="BJ186" i="1"/>
  <c r="BH186" i="1"/>
  <c r="BF186" i="1"/>
  <c r="BD186" i="1"/>
  <c r="BB186" i="1"/>
  <c r="AZ186" i="1"/>
  <c r="AX186" i="1"/>
  <c r="AV186" i="1"/>
  <c r="AT186" i="1"/>
  <c r="AR186" i="1"/>
  <c r="AP186" i="1"/>
  <c r="AN186" i="1"/>
  <c r="AL186" i="1"/>
  <c r="AJ186" i="1"/>
  <c r="AH186" i="1"/>
  <c r="AF186" i="1"/>
  <c r="AD186" i="1"/>
  <c r="AB186" i="1"/>
  <c r="Z186" i="1"/>
  <c r="X186" i="1"/>
  <c r="V186" i="1"/>
  <c r="T186" i="1"/>
  <c r="R186" i="1"/>
  <c r="P186" i="1"/>
  <c r="N186" i="1"/>
  <c r="L186" i="1"/>
  <c r="CS185" i="1"/>
  <c r="CU185" i="1" s="1"/>
  <c r="CR185" i="1"/>
  <c r="CP185" i="1"/>
  <c r="CN185" i="1"/>
  <c r="CL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L185" i="1"/>
  <c r="BJ185" i="1"/>
  <c r="BH185" i="1"/>
  <c r="BF185" i="1"/>
  <c r="BD185" i="1"/>
  <c r="BB185" i="1"/>
  <c r="AZ185" i="1"/>
  <c r="AX185" i="1"/>
  <c r="AV185" i="1"/>
  <c r="AT185" i="1"/>
  <c r="AR185" i="1"/>
  <c r="AP185" i="1"/>
  <c r="AN185" i="1"/>
  <c r="AL185" i="1"/>
  <c r="AJ185" i="1"/>
  <c r="AH185" i="1"/>
  <c r="AF185" i="1"/>
  <c r="AD185" i="1"/>
  <c r="AB185" i="1"/>
  <c r="Z185" i="1"/>
  <c r="X185" i="1"/>
  <c r="V185" i="1"/>
  <c r="T185" i="1"/>
  <c r="R185" i="1"/>
  <c r="P185" i="1"/>
  <c r="N185" i="1"/>
  <c r="L185" i="1"/>
  <c r="CS184" i="1"/>
  <c r="CU184" i="1" s="1"/>
  <c r="CR184" i="1"/>
  <c r="CP184" i="1"/>
  <c r="CN184" i="1"/>
  <c r="CL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R184" i="1"/>
  <c r="AP184" i="1"/>
  <c r="AN184" i="1"/>
  <c r="AL184" i="1"/>
  <c r="AJ184" i="1"/>
  <c r="AH184" i="1"/>
  <c r="AF184" i="1"/>
  <c r="AD184" i="1"/>
  <c r="AB184" i="1"/>
  <c r="Z184" i="1"/>
  <c r="X184" i="1"/>
  <c r="V184" i="1"/>
  <c r="T184" i="1"/>
  <c r="R184" i="1"/>
  <c r="P184" i="1"/>
  <c r="N184" i="1"/>
  <c r="L184" i="1"/>
  <c r="CS183" i="1"/>
  <c r="CU183" i="1" s="1"/>
  <c r="CR183" i="1"/>
  <c r="CP183" i="1"/>
  <c r="CN183" i="1"/>
  <c r="CL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R183" i="1"/>
  <c r="AP183" i="1"/>
  <c r="AN183" i="1"/>
  <c r="AL183" i="1"/>
  <c r="AJ183" i="1"/>
  <c r="AH183" i="1"/>
  <c r="AF183" i="1"/>
  <c r="AD183" i="1"/>
  <c r="AB183" i="1"/>
  <c r="Z183" i="1"/>
  <c r="X183" i="1"/>
  <c r="V183" i="1"/>
  <c r="T183" i="1"/>
  <c r="R183" i="1"/>
  <c r="P183" i="1"/>
  <c r="N183" i="1"/>
  <c r="L183" i="1"/>
  <c r="CS182" i="1"/>
  <c r="CU182" i="1" s="1"/>
  <c r="CR182" i="1"/>
  <c r="CP182" i="1"/>
  <c r="CN182" i="1"/>
  <c r="CL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D182" i="1"/>
  <c r="BB182" i="1"/>
  <c r="AZ182" i="1"/>
  <c r="AX182" i="1"/>
  <c r="AV182" i="1"/>
  <c r="AT182" i="1"/>
  <c r="AR182" i="1"/>
  <c r="AP182" i="1"/>
  <c r="AN182" i="1"/>
  <c r="AL182" i="1"/>
  <c r="AJ182" i="1"/>
  <c r="AH182" i="1"/>
  <c r="AF182" i="1"/>
  <c r="AD182" i="1"/>
  <c r="AB182" i="1"/>
  <c r="Z182" i="1"/>
  <c r="X182" i="1"/>
  <c r="V182" i="1"/>
  <c r="T182" i="1"/>
  <c r="R182" i="1"/>
  <c r="P182" i="1"/>
  <c r="N182" i="1"/>
  <c r="L182" i="1"/>
  <c r="CT181" i="1"/>
  <c r="CS181" i="1"/>
  <c r="AT181" i="1"/>
  <c r="CS180" i="1"/>
  <c r="AT180" i="1"/>
  <c r="CT180" i="1" s="1"/>
  <c r="CS179" i="1"/>
  <c r="CU179" i="1" s="1"/>
  <c r="CR179" i="1"/>
  <c r="CP179" i="1"/>
  <c r="CN179" i="1"/>
  <c r="CL179" i="1"/>
  <c r="CJ179" i="1"/>
  <c r="CH179" i="1"/>
  <c r="CF179" i="1"/>
  <c r="CD179" i="1"/>
  <c r="CB179" i="1"/>
  <c r="BZ179" i="1"/>
  <c r="BX179" i="1"/>
  <c r="BV179" i="1"/>
  <c r="BT179" i="1"/>
  <c r="BR179" i="1"/>
  <c r="BP179" i="1"/>
  <c r="BN179" i="1"/>
  <c r="BL179" i="1"/>
  <c r="BJ179" i="1"/>
  <c r="BH179" i="1"/>
  <c r="BF179" i="1"/>
  <c r="BD179" i="1"/>
  <c r="BB179" i="1"/>
  <c r="AZ179" i="1"/>
  <c r="AX179" i="1"/>
  <c r="AV179" i="1"/>
  <c r="AT179" i="1"/>
  <c r="AR179" i="1"/>
  <c r="AP179" i="1"/>
  <c r="AN179" i="1"/>
  <c r="AL179" i="1"/>
  <c r="AJ179" i="1"/>
  <c r="AH179" i="1"/>
  <c r="AF179" i="1"/>
  <c r="AD179" i="1"/>
  <c r="AB179" i="1"/>
  <c r="Z179" i="1"/>
  <c r="X179" i="1"/>
  <c r="V179" i="1"/>
  <c r="T179" i="1"/>
  <c r="R179" i="1"/>
  <c r="P179" i="1"/>
  <c r="N179" i="1"/>
  <c r="L179" i="1"/>
  <c r="CS178" i="1"/>
  <c r="CU178" i="1" s="1"/>
  <c r="CR178" i="1"/>
  <c r="CP178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L178" i="1"/>
  <c r="AJ178" i="1"/>
  <c r="AH178" i="1"/>
  <c r="AF178" i="1"/>
  <c r="AD178" i="1"/>
  <c r="AB178" i="1"/>
  <c r="Z178" i="1"/>
  <c r="X178" i="1"/>
  <c r="V178" i="1"/>
  <c r="T178" i="1"/>
  <c r="R178" i="1"/>
  <c r="P178" i="1"/>
  <c r="N178" i="1"/>
  <c r="L178" i="1"/>
  <c r="CS177" i="1"/>
  <c r="CU177" i="1" s="1"/>
  <c r="CR177" i="1"/>
  <c r="CP177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R177" i="1"/>
  <c r="AP177" i="1"/>
  <c r="AN177" i="1"/>
  <c r="AL177" i="1"/>
  <c r="AJ177" i="1"/>
  <c r="AH177" i="1"/>
  <c r="AF177" i="1"/>
  <c r="AD177" i="1"/>
  <c r="AB177" i="1"/>
  <c r="Z177" i="1"/>
  <c r="X177" i="1"/>
  <c r="V177" i="1"/>
  <c r="T177" i="1"/>
  <c r="R177" i="1"/>
  <c r="P177" i="1"/>
  <c r="N177" i="1"/>
  <c r="L177" i="1"/>
  <c r="CS176" i="1"/>
  <c r="CR176" i="1"/>
  <c r="CR175" i="1" s="1"/>
  <c r="CP176" i="1"/>
  <c r="CN176" i="1"/>
  <c r="CN175" i="1" s="1"/>
  <c r="CL176" i="1"/>
  <c r="CJ176" i="1"/>
  <c r="CH176" i="1"/>
  <c r="CF176" i="1"/>
  <c r="CF175" i="1" s="1"/>
  <c r="CD176" i="1"/>
  <c r="CB176" i="1"/>
  <c r="BZ176" i="1"/>
  <c r="BX176" i="1"/>
  <c r="BX175" i="1" s="1"/>
  <c r="BV176" i="1"/>
  <c r="BT176" i="1"/>
  <c r="BR176" i="1"/>
  <c r="BP176" i="1"/>
  <c r="BP175" i="1" s="1"/>
  <c r="BN176" i="1"/>
  <c r="BL176" i="1"/>
  <c r="BJ176" i="1"/>
  <c r="BH176" i="1"/>
  <c r="BH175" i="1" s="1"/>
  <c r="BF176" i="1"/>
  <c r="BD176" i="1"/>
  <c r="BB176" i="1"/>
  <c r="AZ176" i="1"/>
  <c r="AZ175" i="1" s="1"/>
  <c r="AX176" i="1"/>
  <c r="AV176" i="1"/>
  <c r="AT176" i="1"/>
  <c r="AR176" i="1"/>
  <c r="AR175" i="1" s="1"/>
  <c r="AP176" i="1"/>
  <c r="AN176" i="1"/>
  <c r="AL176" i="1"/>
  <c r="AJ176" i="1"/>
  <c r="AJ175" i="1" s="1"/>
  <c r="AH176" i="1"/>
  <c r="AF176" i="1"/>
  <c r="AD176" i="1"/>
  <c r="AB176" i="1"/>
  <c r="AB175" i="1" s="1"/>
  <c r="Z176" i="1"/>
  <c r="X176" i="1"/>
  <c r="V176" i="1"/>
  <c r="T176" i="1"/>
  <c r="T175" i="1" s="1"/>
  <c r="R176" i="1"/>
  <c r="P176" i="1"/>
  <c r="N176" i="1"/>
  <c r="L176" i="1"/>
  <c r="L175" i="1" s="1"/>
  <c r="CQ175" i="1"/>
  <c r="CO175" i="1"/>
  <c r="CK175" i="1"/>
  <c r="CI175" i="1"/>
  <c r="CG175" i="1"/>
  <c r="CE175" i="1"/>
  <c r="CC175" i="1"/>
  <c r="CA175" i="1"/>
  <c r="BY175" i="1"/>
  <c r="BW175" i="1"/>
  <c r="BU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G175" i="1"/>
  <c r="AE175" i="1"/>
  <c r="AC175" i="1"/>
  <c r="AA175" i="1"/>
  <c r="Y175" i="1"/>
  <c r="W175" i="1"/>
  <c r="U175" i="1"/>
  <c r="S175" i="1"/>
  <c r="Q175" i="1"/>
  <c r="O175" i="1"/>
  <c r="M175" i="1"/>
  <c r="K175" i="1"/>
  <c r="CS174" i="1"/>
  <c r="CU174" i="1" s="1"/>
  <c r="CR174" i="1"/>
  <c r="CP174" i="1"/>
  <c r="CN174" i="1"/>
  <c r="CL174" i="1"/>
  <c r="CJ174" i="1"/>
  <c r="CH174" i="1"/>
  <c r="CF174" i="1"/>
  <c r="CD174" i="1"/>
  <c r="CB174" i="1"/>
  <c r="BZ174" i="1"/>
  <c r="BX174" i="1"/>
  <c r="BV174" i="1"/>
  <c r="BT174" i="1"/>
  <c r="BR174" i="1"/>
  <c r="BP174" i="1"/>
  <c r="BN174" i="1"/>
  <c r="BL174" i="1"/>
  <c r="BJ174" i="1"/>
  <c r="BH174" i="1"/>
  <c r="BF174" i="1"/>
  <c r="BD174" i="1"/>
  <c r="BB174" i="1"/>
  <c r="AZ174" i="1"/>
  <c r="AX174" i="1"/>
  <c r="AV174" i="1"/>
  <c r="AT174" i="1"/>
  <c r="AR174" i="1"/>
  <c r="AP174" i="1"/>
  <c r="AN174" i="1"/>
  <c r="AL174" i="1"/>
  <c r="AJ174" i="1"/>
  <c r="AH174" i="1"/>
  <c r="AF174" i="1"/>
  <c r="AD174" i="1"/>
  <c r="AB174" i="1"/>
  <c r="Z174" i="1"/>
  <c r="X174" i="1"/>
  <c r="V174" i="1"/>
  <c r="T174" i="1"/>
  <c r="R174" i="1"/>
  <c r="P174" i="1"/>
  <c r="N174" i="1"/>
  <c r="L174" i="1"/>
  <c r="CS173" i="1"/>
  <c r="CU173" i="1" s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V173" i="1"/>
  <c r="AT173" i="1"/>
  <c r="AR173" i="1"/>
  <c r="AP173" i="1"/>
  <c r="AN173" i="1"/>
  <c r="AL173" i="1"/>
  <c r="AJ173" i="1"/>
  <c r="AH173" i="1"/>
  <c r="AF173" i="1"/>
  <c r="AD173" i="1"/>
  <c r="AB173" i="1"/>
  <c r="Z173" i="1"/>
  <c r="X173" i="1"/>
  <c r="V173" i="1"/>
  <c r="T173" i="1"/>
  <c r="R173" i="1"/>
  <c r="P173" i="1"/>
  <c r="N173" i="1"/>
  <c r="L173" i="1"/>
  <c r="CS172" i="1"/>
  <c r="CU172" i="1" s="1"/>
  <c r="CR172" i="1"/>
  <c r="CP172" i="1"/>
  <c r="CN172" i="1"/>
  <c r="CL172" i="1"/>
  <c r="CJ172" i="1"/>
  <c r="CH172" i="1"/>
  <c r="CF172" i="1"/>
  <c r="CD172" i="1"/>
  <c r="CB172" i="1"/>
  <c r="BZ172" i="1"/>
  <c r="BX172" i="1"/>
  <c r="BV172" i="1"/>
  <c r="BT172" i="1"/>
  <c r="BR172" i="1"/>
  <c r="BP172" i="1"/>
  <c r="BN172" i="1"/>
  <c r="BL172" i="1"/>
  <c r="BJ172" i="1"/>
  <c r="BH172" i="1"/>
  <c r="BF172" i="1"/>
  <c r="BD172" i="1"/>
  <c r="BB172" i="1"/>
  <c r="AZ172" i="1"/>
  <c r="AX172" i="1"/>
  <c r="AV172" i="1"/>
  <c r="AT172" i="1"/>
  <c r="AR172" i="1"/>
  <c r="AP172" i="1"/>
  <c r="AN172" i="1"/>
  <c r="AL172" i="1"/>
  <c r="AJ172" i="1"/>
  <c r="AH172" i="1"/>
  <c r="AF172" i="1"/>
  <c r="AD172" i="1"/>
  <c r="AB172" i="1"/>
  <c r="Z172" i="1"/>
  <c r="X172" i="1"/>
  <c r="V172" i="1"/>
  <c r="T172" i="1"/>
  <c r="R172" i="1"/>
  <c r="P172" i="1"/>
  <c r="N172" i="1"/>
  <c r="L172" i="1"/>
  <c r="CS171" i="1"/>
  <c r="CU171" i="1" s="1"/>
  <c r="CR171" i="1"/>
  <c r="CP171" i="1"/>
  <c r="CN171" i="1"/>
  <c r="CL171" i="1"/>
  <c r="CJ171" i="1"/>
  <c r="CH171" i="1"/>
  <c r="CF171" i="1"/>
  <c r="CD171" i="1"/>
  <c r="CB171" i="1"/>
  <c r="BZ171" i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L171" i="1"/>
  <c r="AJ171" i="1"/>
  <c r="AH171" i="1"/>
  <c r="AF171" i="1"/>
  <c r="AD171" i="1"/>
  <c r="AB171" i="1"/>
  <c r="Z171" i="1"/>
  <c r="X171" i="1"/>
  <c r="V171" i="1"/>
  <c r="T171" i="1"/>
  <c r="R171" i="1"/>
  <c r="P171" i="1"/>
  <c r="N171" i="1"/>
  <c r="L171" i="1"/>
  <c r="CS170" i="1"/>
  <c r="CU170" i="1" s="1"/>
  <c r="CR170" i="1"/>
  <c r="CR169" i="1" s="1"/>
  <c r="CP170" i="1"/>
  <c r="CN170" i="1"/>
  <c r="CL170" i="1"/>
  <c r="CJ170" i="1"/>
  <c r="CJ169" i="1" s="1"/>
  <c r="CH170" i="1"/>
  <c r="CH169" i="1" s="1"/>
  <c r="CF170" i="1"/>
  <c r="CF169" i="1" s="1"/>
  <c r="CD170" i="1"/>
  <c r="CD169" i="1" s="1"/>
  <c r="CB170" i="1"/>
  <c r="CB169" i="1" s="1"/>
  <c r="BZ170" i="1"/>
  <c r="BZ169" i="1" s="1"/>
  <c r="BX170" i="1"/>
  <c r="BX169" i="1" s="1"/>
  <c r="BV170" i="1"/>
  <c r="BV169" i="1" s="1"/>
  <c r="BT170" i="1"/>
  <c r="BT169" i="1" s="1"/>
  <c r="BR170" i="1"/>
  <c r="BR169" i="1" s="1"/>
  <c r="BP170" i="1"/>
  <c r="BP169" i="1" s="1"/>
  <c r="BN170" i="1"/>
  <c r="BN169" i="1" s="1"/>
  <c r="BL170" i="1"/>
  <c r="BL169" i="1" s="1"/>
  <c r="BJ170" i="1"/>
  <c r="BJ169" i="1" s="1"/>
  <c r="BH170" i="1"/>
  <c r="BH169" i="1" s="1"/>
  <c r="BF170" i="1"/>
  <c r="BD170" i="1"/>
  <c r="BD169" i="1" s="1"/>
  <c r="BB170" i="1"/>
  <c r="BB169" i="1" s="1"/>
  <c r="AZ170" i="1"/>
  <c r="AZ169" i="1" s="1"/>
  <c r="AX170" i="1"/>
  <c r="AX169" i="1" s="1"/>
  <c r="AV170" i="1"/>
  <c r="AV169" i="1" s="1"/>
  <c r="AT170" i="1"/>
  <c r="AT169" i="1" s="1"/>
  <c r="AR170" i="1"/>
  <c r="AR169" i="1" s="1"/>
  <c r="AP170" i="1"/>
  <c r="AP169" i="1" s="1"/>
  <c r="AN170" i="1"/>
  <c r="AN169" i="1" s="1"/>
  <c r="AL170" i="1"/>
  <c r="AL169" i="1" s="1"/>
  <c r="AJ170" i="1"/>
  <c r="AJ169" i="1" s="1"/>
  <c r="AH170" i="1"/>
  <c r="AH169" i="1" s="1"/>
  <c r="AF170" i="1"/>
  <c r="AF169" i="1" s="1"/>
  <c r="AD170" i="1"/>
  <c r="AD169" i="1" s="1"/>
  <c r="AB170" i="1"/>
  <c r="AB169" i="1" s="1"/>
  <c r="Z170" i="1"/>
  <c r="X170" i="1"/>
  <c r="X169" i="1" s="1"/>
  <c r="V170" i="1"/>
  <c r="V169" i="1" s="1"/>
  <c r="T170" i="1"/>
  <c r="T169" i="1" s="1"/>
  <c r="R170" i="1"/>
  <c r="R169" i="1" s="1"/>
  <c r="P170" i="1"/>
  <c r="P169" i="1" s="1"/>
  <c r="N170" i="1"/>
  <c r="N169" i="1" s="1"/>
  <c r="L170" i="1"/>
  <c r="L169" i="1" s="1"/>
  <c r="CS169" i="1"/>
  <c r="CQ169" i="1"/>
  <c r="CO169" i="1"/>
  <c r="CN169" i="1"/>
  <c r="CL169" i="1"/>
  <c r="CK169" i="1"/>
  <c r="CI169" i="1"/>
  <c r="CG169" i="1"/>
  <c r="CE169" i="1"/>
  <c r="CC169" i="1"/>
  <c r="CA169" i="1"/>
  <c r="BY169" i="1"/>
  <c r="BW169" i="1"/>
  <c r="BU169" i="1"/>
  <c r="BQ169" i="1"/>
  <c r="BO169" i="1"/>
  <c r="BM169" i="1"/>
  <c r="BK169" i="1"/>
  <c r="BI169" i="1"/>
  <c r="BG169" i="1"/>
  <c r="BF169" i="1"/>
  <c r="BE169" i="1"/>
  <c r="BC169" i="1"/>
  <c r="BA169" i="1"/>
  <c r="AY169" i="1"/>
  <c r="AW169" i="1"/>
  <c r="AU169" i="1"/>
  <c r="AS169" i="1"/>
  <c r="AQ169" i="1"/>
  <c r="AO169" i="1"/>
  <c r="AM169" i="1"/>
  <c r="AK169" i="1"/>
  <c r="AG169" i="1"/>
  <c r="AE169" i="1"/>
  <c r="AC169" i="1"/>
  <c r="AA169" i="1"/>
  <c r="Z169" i="1"/>
  <c r="Y169" i="1"/>
  <c r="W169" i="1"/>
  <c r="U169" i="1"/>
  <c r="S169" i="1"/>
  <c r="Q169" i="1"/>
  <c r="O169" i="1"/>
  <c r="M169" i="1"/>
  <c r="K169" i="1"/>
  <c r="CS168" i="1"/>
  <c r="CU168" i="1" s="1"/>
  <c r="CR168" i="1"/>
  <c r="CP168" i="1"/>
  <c r="CN168" i="1"/>
  <c r="CL168" i="1"/>
  <c r="CJ168" i="1"/>
  <c r="CH168" i="1"/>
  <c r="CF168" i="1"/>
  <c r="CD168" i="1"/>
  <c r="CB168" i="1"/>
  <c r="BZ168" i="1"/>
  <c r="BX168" i="1"/>
  <c r="BV168" i="1"/>
  <c r="BT168" i="1"/>
  <c r="BR168" i="1"/>
  <c r="BP168" i="1"/>
  <c r="BN168" i="1"/>
  <c r="BL168" i="1"/>
  <c r="BJ168" i="1"/>
  <c r="BH168" i="1"/>
  <c r="BF168" i="1"/>
  <c r="BD168" i="1"/>
  <c r="BB168" i="1"/>
  <c r="AZ168" i="1"/>
  <c r="AX168" i="1"/>
  <c r="AV168" i="1"/>
  <c r="AT168" i="1"/>
  <c r="AR168" i="1"/>
  <c r="AP168" i="1"/>
  <c r="AN168" i="1"/>
  <c r="AL168" i="1"/>
  <c r="AJ168" i="1"/>
  <c r="AH168" i="1"/>
  <c r="AF168" i="1"/>
  <c r="AD168" i="1"/>
  <c r="AB168" i="1"/>
  <c r="Z168" i="1"/>
  <c r="X168" i="1"/>
  <c r="V168" i="1"/>
  <c r="T168" i="1"/>
  <c r="R168" i="1"/>
  <c r="P168" i="1"/>
  <c r="N168" i="1"/>
  <c r="L168" i="1"/>
  <c r="CS167" i="1"/>
  <c r="CU167" i="1" s="1"/>
  <c r="CR167" i="1"/>
  <c r="CP167" i="1"/>
  <c r="CN167" i="1"/>
  <c r="CL167" i="1"/>
  <c r="CJ167" i="1"/>
  <c r="CH167" i="1"/>
  <c r="CF167" i="1"/>
  <c r="CD167" i="1"/>
  <c r="CB167" i="1"/>
  <c r="BZ167" i="1"/>
  <c r="BX167" i="1"/>
  <c r="BV167" i="1"/>
  <c r="BT167" i="1"/>
  <c r="BR167" i="1"/>
  <c r="BP167" i="1"/>
  <c r="BN167" i="1"/>
  <c r="BL167" i="1"/>
  <c r="BJ167" i="1"/>
  <c r="BH167" i="1"/>
  <c r="BF167" i="1"/>
  <c r="BD167" i="1"/>
  <c r="BB167" i="1"/>
  <c r="AZ167" i="1"/>
  <c r="AX167" i="1"/>
  <c r="AV167" i="1"/>
  <c r="AT167" i="1"/>
  <c r="AR167" i="1"/>
  <c r="AP167" i="1"/>
  <c r="AN167" i="1"/>
  <c r="AL167" i="1"/>
  <c r="AJ167" i="1"/>
  <c r="AH167" i="1"/>
  <c r="AF167" i="1"/>
  <c r="AD167" i="1"/>
  <c r="AB167" i="1"/>
  <c r="Z167" i="1"/>
  <c r="X167" i="1"/>
  <c r="V167" i="1"/>
  <c r="T167" i="1"/>
  <c r="R167" i="1"/>
  <c r="P167" i="1"/>
  <c r="N167" i="1"/>
  <c r="L167" i="1"/>
  <c r="CS166" i="1"/>
  <c r="CU166" i="1" s="1"/>
  <c r="CR166" i="1"/>
  <c r="CP166" i="1"/>
  <c r="CN166" i="1"/>
  <c r="CL166" i="1"/>
  <c r="CJ166" i="1"/>
  <c r="CH166" i="1"/>
  <c r="CF166" i="1"/>
  <c r="CD166" i="1"/>
  <c r="CB166" i="1"/>
  <c r="BZ166" i="1"/>
  <c r="BX166" i="1"/>
  <c r="BV166" i="1"/>
  <c r="BT166" i="1"/>
  <c r="BR166" i="1"/>
  <c r="BP166" i="1"/>
  <c r="BN166" i="1"/>
  <c r="BL166" i="1"/>
  <c r="BJ166" i="1"/>
  <c r="BH166" i="1"/>
  <c r="BF166" i="1"/>
  <c r="BD166" i="1"/>
  <c r="BB166" i="1"/>
  <c r="AZ166" i="1"/>
  <c r="AX166" i="1"/>
  <c r="AV166" i="1"/>
  <c r="AT166" i="1"/>
  <c r="AR166" i="1"/>
  <c r="AP166" i="1"/>
  <c r="AN166" i="1"/>
  <c r="AL166" i="1"/>
  <c r="AJ166" i="1"/>
  <c r="AH166" i="1"/>
  <c r="AF166" i="1"/>
  <c r="AD166" i="1"/>
  <c r="AB166" i="1"/>
  <c r="Z166" i="1"/>
  <c r="X166" i="1"/>
  <c r="V166" i="1"/>
  <c r="T166" i="1"/>
  <c r="R166" i="1"/>
  <c r="P166" i="1"/>
  <c r="N166" i="1"/>
  <c r="L166" i="1"/>
  <c r="CS165" i="1"/>
  <c r="CR165" i="1"/>
  <c r="CP165" i="1"/>
  <c r="CP164" i="1" s="1"/>
  <c r="CN165" i="1"/>
  <c r="CN164" i="1" s="1"/>
  <c r="CL165" i="1"/>
  <c r="CJ165" i="1"/>
  <c r="CH165" i="1"/>
  <c r="CH164" i="1" s="1"/>
  <c r="CF165" i="1"/>
  <c r="CF164" i="1" s="1"/>
  <c r="CD165" i="1"/>
  <c r="CB165" i="1"/>
  <c r="BZ165" i="1"/>
  <c r="BZ164" i="1" s="1"/>
  <c r="BX165" i="1"/>
  <c r="BX164" i="1" s="1"/>
  <c r="BV165" i="1"/>
  <c r="BT165" i="1"/>
  <c r="BR165" i="1"/>
  <c r="BR164" i="1" s="1"/>
  <c r="BP165" i="1"/>
  <c r="BP164" i="1" s="1"/>
  <c r="BN165" i="1"/>
  <c r="BN164" i="1" s="1"/>
  <c r="BL165" i="1"/>
  <c r="BJ165" i="1"/>
  <c r="BJ164" i="1" s="1"/>
  <c r="BH165" i="1"/>
  <c r="BH164" i="1" s="1"/>
  <c r="BF165" i="1"/>
  <c r="BF164" i="1" s="1"/>
  <c r="BD165" i="1"/>
  <c r="BB165" i="1"/>
  <c r="BB164" i="1" s="1"/>
  <c r="AZ165" i="1"/>
  <c r="AZ164" i="1" s="1"/>
  <c r="AX165" i="1"/>
  <c r="AV165" i="1"/>
  <c r="AT165" i="1"/>
  <c r="AT164" i="1" s="1"/>
  <c r="AR165" i="1"/>
  <c r="AR164" i="1" s="1"/>
  <c r="AP165" i="1"/>
  <c r="AP164" i="1" s="1"/>
  <c r="AN165" i="1"/>
  <c r="AL165" i="1"/>
  <c r="AL164" i="1" s="1"/>
  <c r="AJ165" i="1"/>
  <c r="AJ164" i="1" s="1"/>
  <c r="AH165" i="1"/>
  <c r="AH164" i="1" s="1"/>
  <c r="AF165" i="1"/>
  <c r="AD165" i="1"/>
  <c r="AD164" i="1" s="1"/>
  <c r="AB165" i="1"/>
  <c r="AB164" i="1" s="1"/>
  <c r="Z165" i="1"/>
  <c r="Z164" i="1" s="1"/>
  <c r="X165" i="1"/>
  <c r="V165" i="1"/>
  <c r="V164" i="1" s="1"/>
  <c r="T165" i="1"/>
  <c r="T164" i="1" s="1"/>
  <c r="R165" i="1"/>
  <c r="R164" i="1" s="1"/>
  <c r="P165" i="1"/>
  <c r="N165" i="1"/>
  <c r="N164" i="1" s="1"/>
  <c r="L165" i="1"/>
  <c r="CQ164" i="1"/>
  <c r="CO164" i="1"/>
  <c r="CK164" i="1"/>
  <c r="CI164" i="1"/>
  <c r="CG164" i="1"/>
  <c r="CE164" i="1"/>
  <c r="CC164" i="1"/>
  <c r="CA164" i="1"/>
  <c r="BY164" i="1"/>
  <c r="BW164" i="1"/>
  <c r="BU164" i="1"/>
  <c r="BQ164" i="1"/>
  <c r="BO164" i="1"/>
  <c r="BM164" i="1"/>
  <c r="BK164" i="1"/>
  <c r="BI164" i="1"/>
  <c r="BG164" i="1"/>
  <c r="BE164" i="1"/>
  <c r="BC164" i="1"/>
  <c r="BA164" i="1"/>
  <c r="AY164" i="1"/>
  <c r="AX164" i="1"/>
  <c r="AW164" i="1"/>
  <c r="AU164" i="1"/>
  <c r="AS164" i="1"/>
  <c r="AQ164" i="1"/>
  <c r="AO164" i="1"/>
  <c r="AM164" i="1"/>
  <c r="AK164" i="1"/>
  <c r="AG164" i="1"/>
  <c r="AE164" i="1"/>
  <c r="AC164" i="1"/>
  <c r="AA164" i="1"/>
  <c r="Y164" i="1"/>
  <c r="W164" i="1"/>
  <c r="U164" i="1"/>
  <c r="S164" i="1"/>
  <c r="Q164" i="1"/>
  <c r="O164" i="1"/>
  <c r="M164" i="1"/>
  <c r="K164" i="1"/>
  <c r="CS163" i="1"/>
  <c r="CU163" i="1" s="1"/>
  <c r="CR163" i="1"/>
  <c r="CP163" i="1"/>
  <c r="CN163" i="1"/>
  <c r="CL163" i="1"/>
  <c r="CJ163" i="1"/>
  <c r="CH163" i="1"/>
  <c r="CF163" i="1"/>
  <c r="CD163" i="1"/>
  <c r="CB163" i="1"/>
  <c r="BZ163" i="1"/>
  <c r="BX163" i="1"/>
  <c r="BV163" i="1"/>
  <c r="BT163" i="1"/>
  <c r="BR163" i="1"/>
  <c r="BP163" i="1"/>
  <c r="BN163" i="1"/>
  <c r="BL163" i="1"/>
  <c r="BJ163" i="1"/>
  <c r="BH163" i="1"/>
  <c r="BF163" i="1"/>
  <c r="BD163" i="1"/>
  <c r="BB163" i="1"/>
  <c r="AZ163" i="1"/>
  <c r="AX163" i="1"/>
  <c r="AV163" i="1"/>
  <c r="AT163" i="1"/>
  <c r="AR163" i="1"/>
  <c r="AP163" i="1"/>
  <c r="AN163" i="1"/>
  <c r="AL163" i="1"/>
  <c r="AJ163" i="1"/>
  <c r="AH163" i="1"/>
  <c r="AF163" i="1"/>
  <c r="AD163" i="1"/>
  <c r="AB163" i="1"/>
  <c r="Z163" i="1"/>
  <c r="X163" i="1"/>
  <c r="V163" i="1"/>
  <c r="T163" i="1"/>
  <c r="R163" i="1"/>
  <c r="P163" i="1"/>
  <c r="N163" i="1"/>
  <c r="L163" i="1"/>
  <c r="CS162" i="1"/>
  <c r="CU162" i="1" s="1"/>
  <c r="CR162" i="1"/>
  <c r="CP162" i="1"/>
  <c r="CN162" i="1"/>
  <c r="CL162" i="1"/>
  <c r="CJ162" i="1"/>
  <c r="CH162" i="1"/>
  <c r="CF162" i="1"/>
  <c r="CD162" i="1"/>
  <c r="CB162" i="1"/>
  <c r="BZ162" i="1"/>
  <c r="BX162" i="1"/>
  <c r="BV162" i="1"/>
  <c r="BT162" i="1"/>
  <c r="BR162" i="1"/>
  <c r="BP162" i="1"/>
  <c r="BN162" i="1"/>
  <c r="BL162" i="1"/>
  <c r="BJ162" i="1"/>
  <c r="BH162" i="1"/>
  <c r="BF162" i="1"/>
  <c r="BD162" i="1"/>
  <c r="BB162" i="1"/>
  <c r="AZ162" i="1"/>
  <c r="AX162" i="1"/>
  <c r="AV162" i="1"/>
  <c r="AT162" i="1"/>
  <c r="AR162" i="1"/>
  <c r="AP162" i="1"/>
  <c r="AN162" i="1"/>
  <c r="AL162" i="1"/>
  <c r="AJ162" i="1"/>
  <c r="AH162" i="1"/>
  <c r="AF162" i="1"/>
  <c r="AD162" i="1"/>
  <c r="AB162" i="1"/>
  <c r="Z162" i="1"/>
  <c r="X162" i="1"/>
  <c r="V162" i="1"/>
  <c r="T162" i="1"/>
  <c r="R162" i="1"/>
  <c r="P162" i="1"/>
  <c r="N162" i="1"/>
  <c r="L162" i="1"/>
  <c r="CS161" i="1"/>
  <c r="CS160" i="1" s="1"/>
  <c r="CR161" i="1"/>
  <c r="CR160" i="1" s="1"/>
  <c r="CP161" i="1"/>
  <c r="CP160" i="1" s="1"/>
  <c r="CN161" i="1"/>
  <c r="CN160" i="1" s="1"/>
  <c r="CL161" i="1"/>
  <c r="CJ161" i="1"/>
  <c r="CH161" i="1"/>
  <c r="CF161" i="1"/>
  <c r="CF160" i="1" s="1"/>
  <c r="CD161" i="1"/>
  <c r="CD160" i="1" s="1"/>
  <c r="CB161" i="1"/>
  <c r="BZ161" i="1"/>
  <c r="BZ160" i="1" s="1"/>
  <c r="BX161" i="1"/>
  <c r="BX160" i="1" s="1"/>
  <c r="BV161" i="1"/>
  <c r="BV160" i="1" s="1"/>
  <c r="BT161" i="1"/>
  <c r="BR161" i="1"/>
  <c r="BR160" i="1" s="1"/>
  <c r="BP161" i="1"/>
  <c r="BP160" i="1" s="1"/>
  <c r="BN161" i="1"/>
  <c r="BN160" i="1" s="1"/>
  <c r="BL161" i="1"/>
  <c r="BJ161" i="1"/>
  <c r="BJ160" i="1" s="1"/>
  <c r="BH161" i="1"/>
  <c r="BH160" i="1" s="1"/>
  <c r="BF161" i="1"/>
  <c r="BF160" i="1" s="1"/>
  <c r="BD161" i="1"/>
  <c r="BB161" i="1"/>
  <c r="AZ161" i="1"/>
  <c r="AZ160" i="1" s="1"/>
  <c r="AX161" i="1"/>
  <c r="AX160" i="1" s="1"/>
  <c r="AV161" i="1"/>
  <c r="AT161" i="1"/>
  <c r="AT160" i="1" s="1"/>
  <c r="AR161" i="1"/>
  <c r="AR160" i="1" s="1"/>
  <c r="AP161" i="1"/>
  <c r="AP160" i="1" s="1"/>
  <c r="AN161" i="1"/>
  <c r="AL161" i="1"/>
  <c r="AL160" i="1" s="1"/>
  <c r="AJ161" i="1"/>
  <c r="AJ160" i="1" s="1"/>
  <c r="AH161" i="1"/>
  <c r="AH160" i="1" s="1"/>
  <c r="AF161" i="1"/>
  <c r="AD161" i="1"/>
  <c r="AD160" i="1" s="1"/>
  <c r="AB161" i="1"/>
  <c r="AB160" i="1" s="1"/>
  <c r="Z161" i="1"/>
  <c r="X161" i="1"/>
  <c r="V161" i="1"/>
  <c r="T161" i="1"/>
  <c r="T160" i="1" s="1"/>
  <c r="R161" i="1"/>
  <c r="R160" i="1" s="1"/>
  <c r="P161" i="1"/>
  <c r="N161" i="1"/>
  <c r="N160" i="1" s="1"/>
  <c r="L161" i="1"/>
  <c r="L160" i="1" s="1"/>
  <c r="CQ160" i="1"/>
  <c r="CO160" i="1"/>
  <c r="CL160" i="1"/>
  <c r="CK160" i="1"/>
  <c r="CI160" i="1"/>
  <c r="CH160" i="1"/>
  <c r="CG160" i="1"/>
  <c r="CE160" i="1"/>
  <c r="CC160" i="1"/>
  <c r="CA160" i="1"/>
  <c r="BY160" i="1"/>
  <c r="BW160" i="1"/>
  <c r="BU160" i="1"/>
  <c r="BQ160" i="1"/>
  <c r="BO160" i="1"/>
  <c r="BM160" i="1"/>
  <c r="BK160" i="1"/>
  <c r="BI160" i="1"/>
  <c r="BG160" i="1"/>
  <c r="BE160" i="1"/>
  <c r="BC160" i="1"/>
  <c r="BB160" i="1"/>
  <c r="BA160" i="1"/>
  <c r="AY160" i="1"/>
  <c r="AW160" i="1"/>
  <c r="AU160" i="1"/>
  <c r="AS160" i="1"/>
  <c r="AQ160" i="1"/>
  <c r="AO160" i="1"/>
  <c r="AM160" i="1"/>
  <c r="AK160" i="1"/>
  <c r="AG160" i="1"/>
  <c r="AE160" i="1"/>
  <c r="AC160" i="1"/>
  <c r="AA160" i="1"/>
  <c r="Z160" i="1"/>
  <c r="Y160" i="1"/>
  <c r="W160" i="1"/>
  <c r="V160" i="1"/>
  <c r="U160" i="1"/>
  <c r="S160" i="1"/>
  <c r="Q160" i="1"/>
  <c r="O160" i="1"/>
  <c r="M160" i="1"/>
  <c r="K160" i="1"/>
  <c r="CS159" i="1"/>
  <c r="CU159" i="1" s="1"/>
  <c r="CR159" i="1"/>
  <c r="CP159" i="1"/>
  <c r="CP158" i="1" s="1"/>
  <c r="CN159" i="1"/>
  <c r="CN158" i="1" s="1"/>
  <c r="CL159" i="1"/>
  <c r="CJ159" i="1"/>
  <c r="CJ158" i="1" s="1"/>
  <c r="CH159" i="1"/>
  <c r="CH158" i="1" s="1"/>
  <c r="CF159" i="1"/>
  <c r="CF158" i="1" s="1"/>
  <c r="CD159" i="1"/>
  <c r="CD158" i="1" s="1"/>
  <c r="CB159" i="1"/>
  <c r="CB158" i="1" s="1"/>
  <c r="BZ159" i="1"/>
  <c r="BZ158" i="1" s="1"/>
  <c r="BX159" i="1"/>
  <c r="BX158" i="1" s="1"/>
  <c r="BV159" i="1"/>
  <c r="BT159" i="1"/>
  <c r="BT158" i="1" s="1"/>
  <c r="BR159" i="1"/>
  <c r="BR158" i="1" s="1"/>
  <c r="BP159" i="1"/>
  <c r="BP158" i="1" s="1"/>
  <c r="BN159" i="1"/>
  <c r="BN158" i="1" s="1"/>
  <c r="BL159" i="1"/>
  <c r="BL158" i="1" s="1"/>
  <c r="BJ159" i="1"/>
  <c r="BJ158" i="1" s="1"/>
  <c r="BH159" i="1"/>
  <c r="BF159" i="1"/>
  <c r="BD159" i="1"/>
  <c r="BD158" i="1" s="1"/>
  <c r="BB159" i="1"/>
  <c r="BB158" i="1" s="1"/>
  <c r="AZ159" i="1"/>
  <c r="AZ158" i="1" s="1"/>
  <c r="AX159" i="1"/>
  <c r="AV159" i="1"/>
  <c r="AV158" i="1" s="1"/>
  <c r="AT159" i="1"/>
  <c r="AT158" i="1" s="1"/>
  <c r="AR159" i="1"/>
  <c r="AR158" i="1" s="1"/>
  <c r="AP159" i="1"/>
  <c r="AP158" i="1" s="1"/>
  <c r="AN159" i="1"/>
  <c r="AN158" i="1" s="1"/>
  <c r="AL159" i="1"/>
  <c r="AL158" i="1" s="1"/>
  <c r="AJ159" i="1"/>
  <c r="AJ158" i="1" s="1"/>
  <c r="AH159" i="1"/>
  <c r="AF159" i="1"/>
  <c r="AF158" i="1" s="1"/>
  <c r="AD159" i="1"/>
  <c r="AD158" i="1" s="1"/>
  <c r="AB159" i="1"/>
  <c r="AB158" i="1" s="1"/>
  <c r="Z159" i="1"/>
  <c r="Z158" i="1" s="1"/>
  <c r="X159" i="1"/>
  <c r="X158" i="1" s="1"/>
  <c r="V159" i="1"/>
  <c r="V158" i="1" s="1"/>
  <c r="T159" i="1"/>
  <c r="T158" i="1" s="1"/>
  <c r="R159" i="1"/>
  <c r="P159" i="1"/>
  <c r="P158" i="1" s="1"/>
  <c r="N159" i="1"/>
  <c r="L159" i="1"/>
  <c r="L158" i="1" s="1"/>
  <c r="CS158" i="1"/>
  <c r="CR158" i="1"/>
  <c r="CQ158" i="1"/>
  <c r="CO158" i="1"/>
  <c r="CL158" i="1"/>
  <c r="CK158" i="1"/>
  <c r="CI158" i="1"/>
  <c r="CG158" i="1"/>
  <c r="CE158" i="1"/>
  <c r="CC158" i="1"/>
  <c r="CA158" i="1"/>
  <c r="BY158" i="1"/>
  <c r="BW158" i="1"/>
  <c r="BV158" i="1"/>
  <c r="BU158" i="1"/>
  <c r="BQ158" i="1"/>
  <c r="BO158" i="1"/>
  <c r="BM158" i="1"/>
  <c r="BK158" i="1"/>
  <c r="BI158" i="1"/>
  <c r="BH158" i="1"/>
  <c r="BG158" i="1"/>
  <c r="BF158" i="1"/>
  <c r="BE158" i="1"/>
  <c r="BC158" i="1"/>
  <c r="BA158" i="1"/>
  <c r="AY158" i="1"/>
  <c r="AX158" i="1"/>
  <c r="AW158" i="1"/>
  <c r="AU158" i="1"/>
  <c r="AS158" i="1"/>
  <c r="AQ158" i="1"/>
  <c r="AO158" i="1"/>
  <c r="AM158" i="1"/>
  <c r="AK158" i="1"/>
  <c r="AH158" i="1"/>
  <c r="AG158" i="1"/>
  <c r="AE158" i="1"/>
  <c r="AC158" i="1"/>
  <c r="AA158" i="1"/>
  <c r="Y158" i="1"/>
  <c r="W158" i="1"/>
  <c r="U158" i="1"/>
  <c r="S158" i="1"/>
  <c r="R158" i="1"/>
  <c r="Q158" i="1"/>
  <c r="O158" i="1"/>
  <c r="M158" i="1"/>
  <c r="K158" i="1"/>
  <c r="CS157" i="1"/>
  <c r="CU157" i="1" s="1"/>
  <c r="CR157" i="1"/>
  <c r="CP157" i="1"/>
  <c r="CN157" i="1"/>
  <c r="CL157" i="1"/>
  <c r="CJ157" i="1"/>
  <c r="CH157" i="1"/>
  <c r="CF157" i="1"/>
  <c r="CD157" i="1"/>
  <c r="CB157" i="1"/>
  <c r="BZ157" i="1"/>
  <c r="BX157" i="1"/>
  <c r="BV157" i="1"/>
  <c r="BT157" i="1"/>
  <c r="BR157" i="1"/>
  <c r="BP157" i="1"/>
  <c r="BN157" i="1"/>
  <c r="BL157" i="1"/>
  <c r="BJ157" i="1"/>
  <c r="BH157" i="1"/>
  <c r="BF157" i="1"/>
  <c r="BD157" i="1"/>
  <c r="BB157" i="1"/>
  <c r="AZ157" i="1"/>
  <c r="AX157" i="1"/>
  <c r="AV157" i="1"/>
  <c r="AT157" i="1"/>
  <c r="AR157" i="1"/>
  <c r="AP157" i="1"/>
  <c r="AN157" i="1"/>
  <c r="AL157" i="1"/>
  <c r="AJ157" i="1"/>
  <c r="AH157" i="1"/>
  <c r="AF157" i="1"/>
  <c r="AD157" i="1"/>
  <c r="AB157" i="1"/>
  <c r="Z157" i="1"/>
  <c r="X157" i="1"/>
  <c r="V157" i="1"/>
  <c r="T157" i="1"/>
  <c r="R157" i="1"/>
  <c r="P157" i="1"/>
  <c r="N157" i="1"/>
  <c r="L157" i="1"/>
  <c r="CS156" i="1"/>
  <c r="CU156" i="1" s="1"/>
  <c r="CR156" i="1"/>
  <c r="CP156" i="1"/>
  <c r="CN156" i="1"/>
  <c r="CL156" i="1"/>
  <c r="CJ156" i="1"/>
  <c r="CH156" i="1"/>
  <c r="CF156" i="1"/>
  <c r="CD156" i="1"/>
  <c r="CB156" i="1"/>
  <c r="BZ156" i="1"/>
  <c r="BX156" i="1"/>
  <c r="BV156" i="1"/>
  <c r="BT156" i="1"/>
  <c r="BR156" i="1"/>
  <c r="BP156" i="1"/>
  <c r="BN156" i="1"/>
  <c r="BL156" i="1"/>
  <c r="BJ156" i="1"/>
  <c r="BH156" i="1"/>
  <c r="BF156" i="1"/>
  <c r="BD156" i="1"/>
  <c r="BB156" i="1"/>
  <c r="AZ156" i="1"/>
  <c r="AX156" i="1"/>
  <c r="AV156" i="1"/>
  <c r="AT156" i="1"/>
  <c r="AR156" i="1"/>
  <c r="AP156" i="1"/>
  <c r="AN156" i="1"/>
  <c r="AL156" i="1"/>
  <c r="AJ156" i="1"/>
  <c r="AH156" i="1"/>
  <c r="AF156" i="1"/>
  <c r="AD156" i="1"/>
  <c r="AB156" i="1"/>
  <c r="Z156" i="1"/>
  <c r="X156" i="1"/>
  <c r="V156" i="1"/>
  <c r="T156" i="1"/>
  <c r="R156" i="1"/>
  <c r="P156" i="1"/>
  <c r="N156" i="1"/>
  <c r="L156" i="1"/>
  <c r="CS155" i="1"/>
  <c r="CU155" i="1" s="1"/>
  <c r="CR155" i="1"/>
  <c r="CP155" i="1"/>
  <c r="CN155" i="1"/>
  <c r="CL155" i="1"/>
  <c r="CJ155" i="1"/>
  <c r="CH155" i="1"/>
  <c r="CF155" i="1"/>
  <c r="CD155" i="1"/>
  <c r="CB155" i="1"/>
  <c r="BZ155" i="1"/>
  <c r="BX155" i="1"/>
  <c r="BV155" i="1"/>
  <c r="BT155" i="1"/>
  <c r="BR155" i="1"/>
  <c r="BP155" i="1"/>
  <c r="BN155" i="1"/>
  <c r="BL155" i="1"/>
  <c r="BJ155" i="1"/>
  <c r="BH155" i="1"/>
  <c r="BF155" i="1"/>
  <c r="BD155" i="1"/>
  <c r="BB155" i="1"/>
  <c r="AZ155" i="1"/>
  <c r="AX155" i="1"/>
  <c r="AV155" i="1"/>
  <c r="AT155" i="1"/>
  <c r="AR155" i="1"/>
  <c r="AP155" i="1"/>
  <c r="AN155" i="1"/>
  <c r="AL155" i="1"/>
  <c r="AJ155" i="1"/>
  <c r="AH155" i="1"/>
  <c r="AF155" i="1"/>
  <c r="AD155" i="1"/>
  <c r="AB155" i="1"/>
  <c r="Z155" i="1"/>
  <c r="X155" i="1"/>
  <c r="V155" i="1"/>
  <c r="T155" i="1"/>
  <c r="R155" i="1"/>
  <c r="P155" i="1"/>
  <c r="N155" i="1"/>
  <c r="L155" i="1"/>
  <c r="CS154" i="1"/>
  <c r="CU154" i="1" s="1"/>
  <c r="CR154" i="1"/>
  <c r="CP154" i="1"/>
  <c r="CN154" i="1"/>
  <c r="CL154" i="1"/>
  <c r="CJ154" i="1"/>
  <c r="CH154" i="1"/>
  <c r="CF154" i="1"/>
  <c r="CD154" i="1"/>
  <c r="CB154" i="1"/>
  <c r="BZ154" i="1"/>
  <c r="BX154" i="1"/>
  <c r="BV154" i="1"/>
  <c r="BT154" i="1"/>
  <c r="BR154" i="1"/>
  <c r="BP154" i="1"/>
  <c r="BN154" i="1"/>
  <c r="BL154" i="1"/>
  <c r="BJ154" i="1"/>
  <c r="BH154" i="1"/>
  <c r="BF154" i="1"/>
  <c r="BD154" i="1"/>
  <c r="BB154" i="1"/>
  <c r="AZ154" i="1"/>
  <c r="AX154" i="1"/>
  <c r="AV154" i="1"/>
  <c r="AT154" i="1"/>
  <c r="AR154" i="1"/>
  <c r="AP154" i="1"/>
  <c r="AN154" i="1"/>
  <c r="AL154" i="1"/>
  <c r="AJ154" i="1"/>
  <c r="AH154" i="1"/>
  <c r="AF154" i="1"/>
  <c r="AD154" i="1"/>
  <c r="AB154" i="1"/>
  <c r="Z154" i="1"/>
  <c r="X154" i="1"/>
  <c r="V154" i="1"/>
  <c r="T154" i="1"/>
  <c r="R154" i="1"/>
  <c r="P154" i="1"/>
  <c r="N154" i="1"/>
  <c r="L154" i="1"/>
  <c r="CS153" i="1"/>
  <c r="CU153" i="1" s="1"/>
  <c r="CR153" i="1"/>
  <c r="CP153" i="1"/>
  <c r="CN153" i="1"/>
  <c r="CL153" i="1"/>
  <c r="CJ153" i="1"/>
  <c r="CH153" i="1"/>
  <c r="CF153" i="1"/>
  <c r="CD153" i="1"/>
  <c r="CB153" i="1"/>
  <c r="BZ153" i="1"/>
  <c r="BX153" i="1"/>
  <c r="BV153" i="1"/>
  <c r="BT153" i="1"/>
  <c r="BR153" i="1"/>
  <c r="BP153" i="1"/>
  <c r="BN153" i="1"/>
  <c r="BL153" i="1"/>
  <c r="BJ153" i="1"/>
  <c r="BH153" i="1"/>
  <c r="BF153" i="1"/>
  <c r="BD153" i="1"/>
  <c r="BB153" i="1"/>
  <c r="AZ153" i="1"/>
  <c r="AX153" i="1"/>
  <c r="AV153" i="1"/>
  <c r="AT153" i="1"/>
  <c r="AR153" i="1"/>
  <c r="AP153" i="1"/>
  <c r="AN153" i="1"/>
  <c r="AL153" i="1"/>
  <c r="AJ153" i="1"/>
  <c r="AH153" i="1"/>
  <c r="AF153" i="1"/>
  <c r="AD153" i="1"/>
  <c r="AB153" i="1"/>
  <c r="Z153" i="1"/>
  <c r="X153" i="1"/>
  <c r="V153" i="1"/>
  <c r="T153" i="1"/>
  <c r="R153" i="1"/>
  <c r="P153" i="1"/>
  <c r="N153" i="1"/>
  <c r="L153" i="1"/>
  <c r="CS152" i="1"/>
  <c r="CU152" i="1" s="1"/>
  <c r="CR152" i="1"/>
  <c r="CP152" i="1"/>
  <c r="CN152" i="1"/>
  <c r="CL152" i="1"/>
  <c r="CJ152" i="1"/>
  <c r="CH152" i="1"/>
  <c r="CF152" i="1"/>
  <c r="CD152" i="1"/>
  <c r="CB152" i="1"/>
  <c r="BZ152" i="1"/>
  <c r="BX152" i="1"/>
  <c r="BV152" i="1"/>
  <c r="BT152" i="1"/>
  <c r="BR152" i="1"/>
  <c r="BP152" i="1"/>
  <c r="BN152" i="1"/>
  <c r="BL152" i="1"/>
  <c r="BJ152" i="1"/>
  <c r="BH152" i="1"/>
  <c r="BF152" i="1"/>
  <c r="BD152" i="1"/>
  <c r="BB152" i="1"/>
  <c r="AZ152" i="1"/>
  <c r="AX152" i="1"/>
  <c r="AV152" i="1"/>
  <c r="AT152" i="1"/>
  <c r="AR152" i="1"/>
  <c r="AP152" i="1"/>
  <c r="AN152" i="1"/>
  <c r="AL152" i="1"/>
  <c r="AJ152" i="1"/>
  <c r="AH152" i="1"/>
  <c r="AF152" i="1"/>
  <c r="AD152" i="1"/>
  <c r="AB152" i="1"/>
  <c r="Z152" i="1"/>
  <c r="X152" i="1"/>
  <c r="V152" i="1"/>
  <c r="T152" i="1"/>
  <c r="R152" i="1"/>
  <c r="P152" i="1"/>
  <c r="N152" i="1"/>
  <c r="L152" i="1"/>
  <c r="CS151" i="1"/>
  <c r="CU151" i="1" s="1"/>
  <c r="CR151" i="1"/>
  <c r="CP151" i="1"/>
  <c r="CN151" i="1"/>
  <c r="CL151" i="1"/>
  <c r="CJ151" i="1"/>
  <c r="CH151" i="1"/>
  <c r="CF151" i="1"/>
  <c r="CD151" i="1"/>
  <c r="CB151" i="1"/>
  <c r="BZ151" i="1"/>
  <c r="BX151" i="1"/>
  <c r="BV151" i="1"/>
  <c r="BT151" i="1"/>
  <c r="BR151" i="1"/>
  <c r="BP151" i="1"/>
  <c r="BN151" i="1"/>
  <c r="BL151" i="1"/>
  <c r="BJ151" i="1"/>
  <c r="BH151" i="1"/>
  <c r="BF151" i="1"/>
  <c r="BD151" i="1"/>
  <c r="BB151" i="1"/>
  <c r="AZ151" i="1"/>
  <c r="AX151" i="1"/>
  <c r="AV151" i="1"/>
  <c r="AT151" i="1"/>
  <c r="AR151" i="1"/>
  <c r="AP151" i="1"/>
  <c r="AN151" i="1"/>
  <c r="AL151" i="1"/>
  <c r="AJ151" i="1"/>
  <c r="AH151" i="1"/>
  <c r="AF151" i="1"/>
  <c r="AD151" i="1"/>
  <c r="AB151" i="1"/>
  <c r="Z151" i="1"/>
  <c r="X151" i="1"/>
  <c r="V151" i="1"/>
  <c r="T151" i="1"/>
  <c r="R151" i="1"/>
  <c r="P151" i="1"/>
  <c r="N151" i="1"/>
  <c r="L151" i="1"/>
  <c r="CS150" i="1"/>
  <c r="CS149" i="1" s="1"/>
  <c r="CR150" i="1"/>
  <c r="CR149" i="1" s="1"/>
  <c r="CP150" i="1"/>
  <c r="CP149" i="1" s="1"/>
  <c r="CN150" i="1"/>
  <c r="CL150" i="1"/>
  <c r="CJ150" i="1"/>
  <c r="CH150" i="1"/>
  <c r="CH149" i="1" s="1"/>
  <c r="CF150" i="1"/>
  <c r="CF149" i="1" s="1"/>
  <c r="CD150" i="1"/>
  <c r="CD149" i="1" s="1"/>
  <c r="CB150" i="1"/>
  <c r="BZ150" i="1"/>
  <c r="BZ149" i="1" s="1"/>
  <c r="BX150" i="1"/>
  <c r="BX149" i="1" s="1"/>
  <c r="BV150" i="1"/>
  <c r="BV149" i="1" s="1"/>
  <c r="BT150" i="1"/>
  <c r="BR150" i="1"/>
  <c r="BR149" i="1" s="1"/>
  <c r="BP150" i="1"/>
  <c r="BP149" i="1" s="1"/>
  <c r="BN150" i="1"/>
  <c r="BN149" i="1" s="1"/>
  <c r="BL150" i="1"/>
  <c r="BJ150" i="1"/>
  <c r="BJ149" i="1" s="1"/>
  <c r="BH150" i="1"/>
  <c r="BH149" i="1" s="1"/>
  <c r="BF150" i="1"/>
  <c r="BF149" i="1" s="1"/>
  <c r="BD150" i="1"/>
  <c r="BB150" i="1"/>
  <c r="BB149" i="1" s="1"/>
  <c r="AZ150" i="1"/>
  <c r="AZ149" i="1" s="1"/>
  <c r="AX150" i="1"/>
  <c r="AX149" i="1" s="1"/>
  <c r="AV150" i="1"/>
  <c r="AT150" i="1"/>
  <c r="AT149" i="1" s="1"/>
  <c r="AR150" i="1"/>
  <c r="AR149" i="1" s="1"/>
  <c r="AP150" i="1"/>
  <c r="AP149" i="1" s="1"/>
  <c r="AN150" i="1"/>
  <c r="AL150" i="1"/>
  <c r="AL149" i="1" s="1"/>
  <c r="AJ150" i="1"/>
  <c r="AJ149" i="1" s="1"/>
  <c r="AH150" i="1"/>
  <c r="AH149" i="1" s="1"/>
  <c r="AF150" i="1"/>
  <c r="AD150" i="1"/>
  <c r="AD149" i="1" s="1"/>
  <c r="AB150" i="1"/>
  <c r="AB149" i="1" s="1"/>
  <c r="Z150" i="1"/>
  <c r="Z149" i="1" s="1"/>
  <c r="X150" i="1"/>
  <c r="V150" i="1"/>
  <c r="V149" i="1" s="1"/>
  <c r="T150" i="1"/>
  <c r="T149" i="1" s="1"/>
  <c r="R150" i="1"/>
  <c r="R149" i="1" s="1"/>
  <c r="P150" i="1"/>
  <c r="N150" i="1"/>
  <c r="L150" i="1"/>
  <c r="L149" i="1" s="1"/>
  <c r="CQ149" i="1"/>
  <c r="CO149" i="1"/>
  <c r="CN149" i="1"/>
  <c r="CL149" i="1"/>
  <c r="CK149" i="1"/>
  <c r="CI149" i="1"/>
  <c r="CG149" i="1"/>
  <c r="CE149" i="1"/>
  <c r="CC149" i="1"/>
  <c r="CA149" i="1"/>
  <c r="BY149" i="1"/>
  <c r="BW149" i="1"/>
  <c r="BU149" i="1"/>
  <c r="BQ149" i="1"/>
  <c r="BO149" i="1"/>
  <c r="BM149" i="1"/>
  <c r="BK149" i="1"/>
  <c r="BI149" i="1"/>
  <c r="BG149" i="1"/>
  <c r="BE149" i="1"/>
  <c r="BC149" i="1"/>
  <c r="BA149" i="1"/>
  <c r="AY149" i="1"/>
  <c r="AW149" i="1"/>
  <c r="AU149" i="1"/>
  <c r="AS149" i="1"/>
  <c r="AQ149" i="1"/>
  <c r="AO149" i="1"/>
  <c r="AM149" i="1"/>
  <c r="AK149" i="1"/>
  <c r="AG149" i="1"/>
  <c r="AE149" i="1"/>
  <c r="AC149" i="1"/>
  <c r="AA149" i="1"/>
  <c r="Y149" i="1"/>
  <c r="W149" i="1"/>
  <c r="U149" i="1"/>
  <c r="S149" i="1"/>
  <c r="Q149" i="1"/>
  <c r="O149" i="1"/>
  <c r="M149" i="1"/>
  <c r="K149" i="1"/>
  <c r="CS148" i="1"/>
  <c r="CU148" i="1" s="1"/>
  <c r="CR148" i="1"/>
  <c r="CP148" i="1"/>
  <c r="CN148" i="1"/>
  <c r="CL148" i="1"/>
  <c r="CJ148" i="1"/>
  <c r="CH148" i="1"/>
  <c r="CF148" i="1"/>
  <c r="CD148" i="1"/>
  <c r="CB148" i="1"/>
  <c r="BZ148" i="1"/>
  <c r="BX148" i="1"/>
  <c r="BV148" i="1"/>
  <c r="BT148" i="1"/>
  <c r="BR148" i="1"/>
  <c r="BP148" i="1"/>
  <c r="BN148" i="1"/>
  <c r="BL148" i="1"/>
  <c r="BJ148" i="1"/>
  <c r="BH148" i="1"/>
  <c r="BF148" i="1"/>
  <c r="BD148" i="1"/>
  <c r="BB148" i="1"/>
  <c r="AZ148" i="1"/>
  <c r="AX148" i="1"/>
  <c r="AV148" i="1"/>
  <c r="AT148" i="1"/>
  <c r="AR148" i="1"/>
  <c r="AP148" i="1"/>
  <c r="AN148" i="1"/>
  <c r="AL148" i="1"/>
  <c r="AJ148" i="1"/>
  <c r="AH148" i="1"/>
  <c r="AF148" i="1"/>
  <c r="AD148" i="1"/>
  <c r="AB148" i="1"/>
  <c r="Z148" i="1"/>
  <c r="X148" i="1"/>
  <c r="V148" i="1"/>
  <c r="T148" i="1"/>
  <c r="R148" i="1"/>
  <c r="P148" i="1"/>
  <c r="N148" i="1"/>
  <c r="L148" i="1"/>
  <c r="CS147" i="1"/>
  <c r="CU147" i="1" s="1"/>
  <c r="CR147" i="1"/>
  <c r="CP147" i="1"/>
  <c r="CN147" i="1"/>
  <c r="CL147" i="1"/>
  <c r="CJ147" i="1"/>
  <c r="CH147" i="1"/>
  <c r="CF147" i="1"/>
  <c r="CD147" i="1"/>
  <c r="CB147" i="1"/>
  <c r="BZ147" i="1"/>
  <c r="BX147" i="1"/>
  <c r="BV147" i="1"/>
  <c r="BT147" i="1"/>
  <c r="BR147" i="1"/>
  <c r="BP147" i="1"/>
  <c r="BN147" i="1"/>
  <c r="BL147" i="1"/>
  <c r="BJ147" i="1"/>
  <c r="BH147" i="1"/>
  <c r="BF147" i="1"/>
  <c r="BD147" i="1"/>
  <c r="BB147" i="1"/>
  <c r="AZ147" i="1"/>
  <c r="AX147" i="1"/>
  <c r="AV147" i="1"/>
  <c r="AT147" i="1"/>
  <c r="AR147" i="1"/>
  <c r="AP147" i="1"/>
  <c r="AN147" i="1"/>
  <c r="AL147" i="1"/>
  <c r="AJ147" i="1"/>
  <c r="AH147" i="1"/>
  <c r="AF147" i="1"/>
  <c r="AD147" i="1"/>
  <c r="AB147" i="1"/>
  <c r="Z147" i="1"/>
  <c r="X147" i="1"/>
  <c r="V147" i="1"/>
  <c r="T147" i="1"/>
  <c r="R147" i="1"/>
  <c r="P147" i="1"/>
  <c r="N147" i="1"/>
  <c r="L147" i="1"/>
  <c r="CS146" i="1"/>
  <c r="CU146" i="1" s="1"/>
  <c r="CR146" i="1"/>
  <c r="CP146" i="1"/>
  <c r="CN146" i="1"/>
  <c r="CL146" i="1"/>
  <c r="CJ146" i="1"/>
  <c r="CH146" i="1"/>
  <c r="CF146" i="1"/>
  <c r="CD146" i="1"/>
  <c r="CB146" i="1"/>
  <c r="BZ146" i="1"/>
  <c r="BX146" i="1"/>
  <c r="BV146" i="1"/>
  <c r="BT146" i="1"/>
  <c r="BR146" i="1"/>
  <c r="BP146" i="1"/>
  <c r="BN146" i="1"/>
  <c r="BL146" i="1"/>
  <c r="BJ146" i="1"/>
  <c r="BH146" i="1"/>
  <c r="BF146" i="1"/>
  <c r="BD146" i="1"/>
  <c r="BB146" i="1"/>
  <c r="AZ146" i="1"/>
  <c r="AX146" i="1"/>
  <c r="AV146" i="1"/>
  <c r="AT146" i="1"/>
  <c r="AR146" i="1"/>
  <c r="AP146" i="1"/>
  <c r="AN146" i="1"/>
  <c r="AL146" i="1"/>
  <c r="AJ146" i="1"/>
  <c r="AH146" i="1"/>
  <c r="AF146" i="1"/>
  <c r="AD146" i="1"/>
  <c r="AB146" i="1"/>
  <c r="Z146" i="1"/>
  <c r="X146" i="1"/>
  <c r="V146" i="1"/>
  <c r="T146" i="1"/>
  <c r="R146" i="1"/>
  <c r="P146" i="1"/>
  <c r="N146" i="1"/>
  <c r="L146" i="1"/>
  <c r="CS145" i="1"/>
  <c r="CU145" i="1" s="1"/>
  <c r="CR145" i="1"/>
  <c r="CP145" i="1"/>
  <c r="CN145" i="1"/>
  <c r="CL145" i="1"/>
  <c r="CJ145" i="1"/>
  <c r="CH145" i="1"/>
  <c r="CF145" i="1"/>
  <c r="CD145" i="1"/>
  <c r="CB145" i="1"/>
  <c r="BZ145" i="1"/>
  <c r="BX145" i="1"/>
  <c r="BV145" i="1"/>
  <c r="BT145" i="1"/>
  <c r="BR145" i="1"/>
  <c r="BP145" i="1"/>
  <c r="BN145" i="1"/>
  <c r="BL145" i="1"/>
  <c r="BJ145" i="1"/>
  <c r="BH145" i="1"/>
  <c r="BF145" i="1"/>
  <c r="BD145" i="1"/>
  <c r="BB145" i="1"/>
  <c r="AZ145" i="1"/>
  <c r="AX145" i="1"/>
  <c r="AV145" i="1"/>
  <c r="AT145" i="1"/>
  <c r="AR145" i="1"/>
  <c r="AP145" i="1"/>
  <c r="AN145" i="1"/>
  <c r="AL145" i="1"/>
  <c r="AJ145" i="1"/>
  <c r="AH145" i="1"/>
  <c r="AF145" i="1"/>
  <c r="AD145" i="1"/>
  <c r="AB145" i="1"/>
  <c r="Z145" i="1"/>
  <c r="X145" i="1"/>
  <c r="V145" i="1"/>
  <c r="T145" i="1"/>
  <c r="R145" i="1"/>
  <c r="P145" i="1"/>
  <c r="N145" i="1"/>
  <c r="L145" i="1"/>
  <c r="CS144" i="1"/>
  <c r="CU144" i="1" s="1"/>
  <c r="CR144" i="1"/>
  <c r="CP144" i="1"/>
  <c r="CN144" i="1"/>
  <c r="CL144" i="1"/>
  <c r="CJ144" i="1"/>
  <c r="CH144" i="1"/>
  <c r="CF144" i="1"/>
  <c r="CD144" i="1"/>
  <c r="CB144" i="1"/>
  <c r="BZ144" i="1"/>
  <c r="BX144" i="1"/>
  <c r="BV144" i="1"/>
  <c r="BT144" i="1"/>
  <c r="BR144" i="1"/>
  <c r="BP144" i="1"/>
  <c r="BN144" i="1"/>
  <c r="BL144" i="1"/>
  <c r="BJ144" i="1"/>
  <c r="BH144" i="1"/>
  <c r="BF144" i="1"/>
  <c r="BD144" i="1"/>
  <c r="BB144" i="1"/>
  <c r="AZ144" i="1"/>
  <c r="AX144" i="1"/>
  <c r="AV144" i="1"/>
  <c r="AT144" i="1"/>
  <c r="AR144" i="1"/>
  <c r="AP144" i="1"/>
  <c r="AN144" i="1"/>
  <c r="AL144" i="1"/>
  <c r="AJ144" i="1"/>
  <c r="AH144" i="1"/>
  <c r="AF144" i="1"/>
  <c r="AD144" i="1"/>
  <c r="AB144" i="1"/>
  <c r="Z144" i="1"/>
  <c r="X144" i="1"/>
  <c r="V144" i="1"/>
  <c r="T144" i="1"/>
  <c r="R144" i="1"/>
  <c r="P144" i="1"/>
  <c r="N144" i="1"/>
  <c r="L144" i="1"/>
  <c r="CS143" i="1"/>
  <c r="CR143" i="1"/>
  <c r="CR142" i="1" s="1"/>
  <c r="CP143" i="1"/>
  <c r="CN143" i="1"/>
  <c r="CL143" i="1"/>
  <c r="CL142" i="1" s="1"/>
  <c r="CJ143" i="1"/>
  <c r="CJ142" i="1" s="1"/>
  <c r="CH143" i="1"/>
  <c r="CF143" i="1"/>
  <c r="CD143" i="1"/>
  <c r="CB143" i="1"/>
  <c r="CB142" i="1" s="1"/>
  <c r="BZ143" i="1"/>
  <c r="BX143" i="1"/>
  <c r="BV143" i="1"/>
  <c r="BV142" i="1" s="1"/>
  <c r="BT143" i="1"/>
  <c r="BT142" i="1" s="1"/>
  <c r="BR143" i="1"/>
  <c r="BR142" i="1" s="1"/>
  <c r="BP143" i="1"/>
  <c r="BN143" i="1"/>
  <c r="BL143" i="1"/>
  <c r="BL142" i="1" s="1"/>
  <c r="BJ143" i="1"/>
  <c r="BJ142" i="1" s="1"/>
  <c r="BH143" i="1"/>
  <c r="BF143" i="1"/>
  <c r="BD143" i="1"/>
  <c r="BD142" i="1" s="1"/>
  <c r="BB143" i="1"/>
  <c r="BB142" i="1" s="1"/>
  <c r="AZ143" i="1"/>
  <c r="AX143" i="1"/>
  <c r="AX142" i="1" s="1"/>
  <c r="AV143" i="1"/>
  <c r="AV142" i="1" s="1"/>
  <c r="AT143" i="1"/>
  <c r="AT142" i="1" s="1"/>
  <c r="AR143" i="1"/>
  <c r="AP143" i="1"/>
  <c r="AN143" i="1"/>
  <c r="AL143" i="1"/>
  <c r="AL142" i="1" s="1"/>
  <c r="AJ143" i="1"/>
  <c r="AH143" i="1"/>
  <c r="AF143" i="1"/>
  <c r="AD143" i="1"/>
  <c r="AD142" i="1" s="1"/>
  <c r="AB143" i="1"/>
  <c r="Z143" i="1"/>
  <c r="Z142" i="1" s="1"/>
  <c r="X143" i="1"/>
  <c r="V143" i="1"/>
  <c r="V142" i="1" s="1"/>
  <c r="T143" i="1"/>
  <c r="R143" i="1"/>
  <c r="R142" i="1" s="1"/>
  <c r="P143" i="1"/>
  <c r="N143" i="1"/>
  <c r="N142" i="1" s="1"/>
  <c r="L143" i="1"/>
  <c r="CQ142" i="1"/>
  <c r="CO142" i="1"/>
  <c r="CK142" i="1"/>
  <c r="CI142" i="1"/>
  <c r="CG142" i="1"/>
  <c r="CE142" i="1"/>
  <c r="CC142" i="1"/>
  <c r="CA142" i="1"/>
  <c r="BY142" i="1"/>
  <c r="BW142" i="1"/>
  <c r="BU142" i="1"/>
  <c r="BQ142" i="1"/>
  <c r="BO142" i="1"/>
  <c r="BM142" i="1"/>
  <c r="BK142" i="1"/>
  <c r="BI142" i="1"/>
  <c r="BG142" i="1"/>
  <c r="BE142" i="1"/>
  <c r="BC142" i="1"/>
  <c r="BA142" i="1"/>
  <c r="AY142" i="1"/>
  <c r="AW142" i="1"/>
  <c r="AU142" i="1"/>
  <c r="AS142" i="1"/>
  <c r="AQ142" i="1"/>
  <c r="AO142" i="1"/>
  <c r="AN142" i="1"/>
  <c r="AM142" i="1"/>
  <c r="AK142" i="1"/>
  <c r="AG142" i="1"/>
  <c r="AF142" i="1"/>
  <c r="AE142" i="1"/>
  <c r="AC142" i="1"/>
  <c r="AA142" i="1"/>
  <c r="Y142" i="1"/>
  <c r="X142" i="1"/>
  <c r="W142" i="1"/>
  <c r="U142" i="1"/>
  <c r="S142" i="1"/>
  <c r="Q142" i="1"/>
  <c r="O142" i="1"/>
  <c r="M142" i="1"/>
  <c r="K142" i="1"/>
  <c r="CS141" i="1"/>
  <c r="CU141" i="1" s="1"/>
  <c r="CR141" i="1"/>
  <c r="CP141" i="1"/>
  <c r="CN141" i="1"/>
  <c r="CL141" i="1"/>
  <c r="CJ141" i="1"/>
  <c r="CH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H141" i="1"/>
  <c r="BF141" i="1"/>
  <c r="BD141" i="1"/>
  <c r="BB141" i="1"/>
  <c r="AZ141" i="1"/>
  <c r="AX141" i="1"/>
  <c r="AV141" i="1"/>
  <c r="AT141" i="1"/>
  <c r="AR141" i="1"/>
  <c r="AP141" i="1"/>
  <c r="AN141" i="1"/>
  <c r="AL141" i="1"/>
  <c r="AJ141" i="1"/>
  <c r="AH141" i="1"/>
  <c r="AF141" i="1"/>
  <c r="AD141" i="1"/>
  <c r="AB141" i="1"/>
  <c r="Z141" i="1"/>
  <c r="X141" i="1"/>
  <c r="V141" i="1"/>
  <c r="T141" i="1"/>
  <c r="R141" i="1"/>
  <c r="P141" i="1"/>
  <c r="N141" i="1"/>
  <c r="L141" i="1"/>
  <c r="CS140" i="1"/>
  <c r="CU140" i="1" s="1"/>
  <c r="CR140" i="1"/>
  <c r="CP140" i="1"/>
  <c r="CN140" i="1"/>
  <c r="CL140" i="1"/>
  <c r="CJ140" i="1"/>
  <c r="CH140" i="1"/>
  <c r="CF140" i="1"/>
  <c r="CD140" i="1"/>
  <c r="CB140" i="1"/>
  <c r="BZ140" i="1"/>
  <c r="BX140" i="1"/>
  <c r="BV140" i="1"/>
  <c r="BT140" i="1"/>
  <c r="BR140" i="1"/>
  <c r="BP140" i="1"/>
  <c r="BN140" i="1"/>
  <c r="BL140" i="1"/>
  <c r="BJ140" i="1"/>
  <c r="BH140" i="1"/>
  <c r="BF140" i="1"/>
  <c r="BD140" i="1"/>
  <c r="BB140" i="1"/>
  <c r="AZ140" i="1"/>
  <c r="AX140" i="1"/>
  <c r="AV140" i="1"/>
  <c r="AT140" i="1"/>
  <c r="AR140" i="1"/>
  <c r="AP140" i="1"/>
  <c r="AN140" i="1"/>
  <c r="AL140" i="1"/>
  <c r="AJ140" i="1"/>
  <c r="AH140" i="1"/>
  <c r="AF140" i="1"/>
  <c r="AD140" i="1"/>
  <c r="AB140" i="1"/>
  <c r="Z140" i="1"/>
  <c r="X140" i="1"/>
  <c r="V140" i="1"/>
  <c r="T140" i="1"/>
  <c r="R140" i="1"/>
  <c r="P140" i="1"/>
  <c r="N140" i="1"/>
  <c r="L140" i="1"/>
  <c r="CS139" i="1"/>
  <c r="CU139" i="1" s="1"/>
  <c r="CR139" i="1"/>
  <c r="CP139" i="1"/>
  <c r="CN139" i="1"/>
  <c r="CL139" i="1"/>
  <c r="CJ139" i="1"/>
  <c r="CH139" i="1"/>
  <c r="CF139" i="1"/>
  <c r="CD139" i="1"/>
  <c r="CB139" i="1"/>
  <c r="BZ139" i="1"/>
  <c r="BX139" i="1"/>
  <c r="BV139" i="1"/>
  <c r="BT139" i="1"/>
  <c r="BR139" i="1"/>
  <c r="BP139" i="1"/>
  <c r="BN139" i="1"/>
  <c r="BL139" i="1"/>
  <c r="BJ139" i="1"/>
  <c r="BH139" i="1"/>
  <c r="BF139" i="1"/>
  <c r="BD139" i="1"/>
  <c r="BB139" i="1"/>
  <c r="AZ139" i="1"/>
  <c r="AX139" i="1"/>
  <c r="AV139" i="1"/>
  <c r="AT139" i="1"/>
  <c r="AR139" i="1"/>
  <c r="AP139" i="1"/>
  <c r="AN139" i="1"/>
  <c r="AL139" i="1"/>
  <c r="AJ139" i="1"/>
  <c r="AH139" i="1"/>
  <c r="AF139" i="1"/>
  <c r="AD139" i="1"/>
  <c r="AB139" i="1"/>
  <c r="Z139" i="1"/>
  <c r="X139" i="1"/>
  <c r="V139" i="1"/>
  <c r="T139" i="1"/>
  <c r="R139" i="1"/>
  <c r="P139" i="1"/>
  <c r="N139" i="1"/>
  <c r="L139" i="1"/>
  <c r="CS138" i="1"/>
  <c r="CU138" i="1" s="1"/>
  <c r="CR138" i="1"/>
  <c r="CP138" i="1"/>
  <c r="CN138" i="1"/>
  <c r="CL138" i="1"/>
  <c r="CJ138" i="1"/>
  <c r="CH138" i="1"/>
  <c r="CF138" i="1"/>
  <c r="CD138" i="1"/>
  <c r="CB138" i="1"/>
  <c r="BZ138" i="1"/>
  <c r="BX138" i="1"/>
  <c r="BV138" i="1"/>
  <c r="BT138" i="1"/>
  <c r="BR138" i="1"/>
  <c r="BP138" i="1"/>
  <c r="BN138" i="1"/>
  <c r="BL138" i="1"/>
  <c r="BJ138" i="1"/>
  <c r="BH138" i="1"/>
  <c r="BF138" i="1"/>
  <c r="BD138" i="1"/>
  <c r="BB138" i="1"/>
  <c r="AZ138" i="1"/>
  <c r="AX138" i="1"/>
  <c r="AV138" i="1"/>
  <c r="AT138" i="1"/>
  <c r="AR138" i="1"/>
  <c r="AP138" i="1"/>
  <c r="AN138" i="1"/>
  <c r="AL138" i="1"/>
  <c r="AJ138" i="1"/>
  <c r="AH138" i="1"/>
  <c r="AF138" i="1"/>
  <c r="AD138" i="1"/>
  <c r="AB138" i="1"/>
  <c r="Z138" i="1"/>
  <c r="X138" i="1"/>
  <c r="V138" i="1"/>
  <c r="T138" i="1"/>
  <c r="R138" i="1"/>
  <c r="P138" i="1"/>
  <c r="N138" i="1"/>
  <c r="L138" i="1"/>
  <c r="CS137" i="1"/>
  <c r="CU137" i="1" s="1"/>
  <c r="CR137" i="1"/>
  <c r="CP137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P137" i="1"/>
  <c r="AN137" i="1"/>
  <c r="AL137" i="1"/>
  <c r="AJ137" i="1"/>
  <c r="AH137" i="1"/>
  <c r="AF137" i="1"/>
  <c r="AD137" i="1"/>
  <c r="AB137" i="1"/>
  <c r="Z137" i="1"/>
  <c r="X137" i="1"/>
  <c r="V137" i="1"/>
  <c r="T137" i="1"/>
  <c r="R137" i="1"/>
  <c r="P137" i="1"/>
  <c r="N137" i="1"/>
  <c r="L137" i="1"/>
  <c r="CS136" i="1"/>
  <c r="CR136" i="1"/>
  <c r="CR135" i="1" s="1"/>
  <c r="CP136" i="1"/>
  <c r="CN136" i="1"/>
  <c r="CL136" i="1"/>
  <c r="CJ136" i="1"/>
  <c r="CJ135" i="1" s="1"/>
  <c r="CH136" i="1"/>
  <c r="CF136" i="1"/>
  <c r="CF135" i="1" s="1"/>
  <c r="CD136" i="1"/>
  <c r="CB136" i="1"/>
  <c r="CB135" i="1" s="1"/>
  <c r="BZ136" i="1"/>
  <c r="BX136" i="1"/>
  <c r="BV136" i="1"/>
  <c r="BT136" i="1"/>
  <c r="BT135" i="1" s="1"/>
  <c r="BR136" i="1"/>
  <c r="BP136" i="1"/>
  <c r="BP135" i="1" s="1"/>
  <c r="BN136" i="1"/>
  <c r="BL136" i="1"/>
  <c r="BL135" i="1" s="1"/>
  <c r="BJ136" i="1"/>
  <c r="BH136" i="1"/>
  <c r="BF136" i="1"/>
  <c r="BD136" i="1"/>
  <c r="BD135" i="1" s="1"/>
  <c r="BB136" i="1"/>
  <c r="AZ136" i="1"/>
  <c r="AX136" i="1"/>
  <c r="AV136" i="1"/>
  <c r="AV135" i="1" s="1"/>
  <c r="AT136" i="1"/>
  <c r="AR136" i="1"/>
  <c r="AP136" i="1"/>
  <c r="AN136" i="1"/>
  <c r="AN135" i="1" s="1"/>
  <c r="AL136" i="1"/>
  <c r="AJ136" i="1"/>
  <c r="AH136" i="1"/>
  <c r="AF136" i="1"/>
  <c r="AF135" i="1" s="1"/>
  <c r="AD136" i="1"/>
  <c r="AB136" i="1"/>
  <c r="Z136" i="1"/>
  <c r="X136" i="1"/>
  <c r="X135" i="1" s="1"/>
  <c r="V136" i="1"/>
  <c r="T136" i="1"/>
  <c r="R136" i="1"/>
  <c r="P136" i="1"/>
  <c r="P135" i="1" s="1"/>
  <c r="N136" i="1"/>
  <c r="L136" i="1"/>
  <c r="CQ135" i="1"/>
  <c r="CO135" i="1"/>
  <c r="CK135" i="1"/>
  <c r="CI135" i="1"/>
  <c r="CG135" i="1"/>
  <c r="CE135" i="1"/>
  <c r="CC135" i="1"/>
  <c r="CA135" i="1"/>
  <c r="BY135" i="1"/>
  <c r="BW135" i="1"/>
  <c r="BU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O135" i="1"/>
  <c r="AM135" i="1"/>
  <c r="AK135" i="1"/>
  <c r="AG135" i="1"/>
  <c r="AE135" i="1"/>
  <c r="AC135" i="1"/>
  <c r="AA135" i="1"/>
  <c r="Y135" i="1"/>
  <c r="W135" i="1"/>
  <c r="U135" i="1"/>
  <c r="T135" i="1"/>
  <c r="S135" i="1"/>
  <c r="Q135" i="1"/>
  <c r="O135" i="1"/>
  <c r="M135" i="1"/>
  <c r="K135" i="1"/>
  <c r="CS134" i="1"/>
  <c r="CR134" i="1"/>
  <c r="CP134" i="1"/>
  <c r="CN134" i="1"/>
  <c r="CL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L134" i="1"/>
  <c r="BJ134" i="1"/>
  <c r="BH134" i="1"/>
  <c r="BF134" i="1"/>
  <c r="BD134" i="1"/>
  <c r="BB134" i="1"/>
  <c r="AZ134" i="1"/>
  <c r="AX134" i="1"/>
  <c r="AV134" i="1"/>
  <c r="AT134" i="1"/>
  <c r="AR134" i="1"/>
  <c r="AP134" i="1"/>
  <c r="AN134" i="1"/>
  <c r="AL134" i="1"/>
  <c r="AJ134" i="1"/>
  <c r="AH134" i="1"/>
  <c r="AF134" i="1"/>
  <c r="AD134" i="1"/>
  <c r="AB134" i="1"/>
  <c r="Z134" i="1"/>
  <c r="X134" i="1"/>
  <c r="V134" i="1"/>
  <c r="T134" i="1"/>
  <c r="R134" i="1"/>
  <c r="P134" i="1"/>
  <c r="N134" i="1"/>
  <c r="L134" i="1"/>
  <c r="CS133" i="1"/>
  <c r="CU133" i="1" s="1"/>
  <c r="CR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V133" i="1"/>
  <c r="AT133" i="1"/>
  <c r="AR133" i="1"/>
  <c r="AP133" i="1"/>
  <c r="AN133" i="1"/>
  <c r="AL133" i="1"/>
  <c r="AJ133" i="1"/>
  <c r="AH133" i="1"/>
  <c r="AF133" i="1"/>
  <c r="AD133" i="1"/>
  <c r="AB133" i="1"/>
  <c r="Z133" i="1"/>
  <c r="X133" i="1"/>
  <c r="V133" i="1"/>
  <c r="T133" i="1"/>
  <c r="R133" i="1"/>
  <c r="P133" i="1"/>
  <c r="N133" i="1"/>
  <c r="L133" i="1"/>
  <c r="CS132" i="1"/>
  <c r="CU132" i="1" s="1"/>
  <c r="CR132" i="1"/>
  <c r="CP132" i="1"/>
  <c r="CN132" i="1"/>
  <c r="CL132" i="1"/>
  <c r="CJ132" i="1"/>
  <c r="CH132" i="1"/>
  <c r="CF132" i="1"/>
  <c r="CD132" i="1"/>
  <c r="CB132" i="1"/>
  <c r="BZ132" i="1"/>
  <c r="BX132" i="1"/>
  <c r="BV132" i="1"/>
  <c r="BT132" i="1"/>
  <c r="BR132" i="1"/>
  <c r="BP132" i="1"/>
  <c r="BN132" i="1"/>
  <c r="BL132" i="1"/>
  <c r="BJ132" i="1"/>
  <c r="BH132" i="1"/>
  <c r="BF132" i="1"/>
  <c r="BD132" i="1"/>
  <c r="BB132" i="1"/>
  <c r="AZ132" i="1"/>
  <c r="AX132" i="1"/>
  <c r="AV132" i="1"/>
  <c r="AT132" i="1"/>
  <c r="AR132" i="1"/>
  <c r="AP132" i="1"/>
  <c r="AN132" i="1"/>
  <c r="AL132" i="1"/>
  <c r="AJ132" i="1"/>
  <c r="AH132" i="1"/>
  <c r="AF132" i="1"/>
  <c r="AD132" i="1"/>
  <c r="AB132" i="1"/>
  <c r="Z132" i="1"/>
  <c r="X132" i="1"/>
  <c r="V132" i="1"/>
  <c r="T132" i="1"/>
  <c r="R132" i="1"/>
  <c r="P132" i="1"/>
  <c r="N132" i="1"/>
  <c r="L132" i="1"/>
  <c r="CS131" i="1"/>
  <c r="CU131" i="1" s="1"/>
  <c r="CR131" i="1"/>
  <c r="CP131" i="1"/>
  <c r="CP130" i="1" s="1"/>
  <c r="CN131" i="1"/>
  <c r="CL131" i="1"/>
  <c r="CJ131" i="1"/>
  <c r="CH131" i="1"/>
  <c r="CH130" i="1" s="1"/>
  <c r="CF131" i="1"/>
  <c r="CD131" i="1"/>
  <c r="CB131" i="1"/>
  <c r="CB130" i="1" s="1"/>
  <c r="BZ131" i="1"/>
  <c r="BZ130" i="1" s="1"/>
  <c r="BX131" i="1"/>
  <c r="BV131" i="1"/>
  <c r="BT131" i="1"/>
  <c r="BR131" i="1"/>
  <c r="BR130" i="1" s="1"/>
  <c r="BP131" i="1"/>
  <c r="BN131" i="1"/>
  <c r="BL131" i="1"/>
  <c r="BL130" i="1" s="1"/>
  <c r="BJ131" i="1"/>
  <c r="BJ130" i="1" s="1"/>
  <c r="BH131" i="1"/>
  <c r="BF131" i="1"/>
  <c r="BD131" i="1"/>
  <c r="BB131" i="1"/>
  <c r="BB130" i="1" s="1"/>
  <c r="AZ131" i="1"/>
  <c r="AX131" i="1"/>
  <c r="AV131" i="1"/>
  <c r="AV130" i="1" s="1"/>
  <c r="AT131" i="1"/>
  <c r="AT130" i="1" s="1"/>
  <c r="AR131" i="1"/>
  <c r="AP131" i="1"/>
  <c r="AN131" i="1"/>
  <c r="AL131" i="1"/>
  <c r="AL130" i="1" s="1"/>
  <c r="AJ131" i="1"/>
  <c r="AH131" i="1"/>
  <c r="AF131" i="1"/>
  <c r="AD131" i="1"/>
  <c r="AD130" i="1" s="1"/>
  <c r="AB131" i="1"/>
  <c r="Z131" i="1"/>
  <c r="X131" i="1"/>
  <c r="V131" i="1"/>
  <c r="V130" i="1" s="1"/>
  <c r="T131" i="1"/>
  <c r="R131" i="1"/>
  <c r="P131" i="1"/>
  <c r="P130" i="1" s="1"/>
  <c r="N131" i="1"/>
  <c r="L131" i="1"/>
  <c r="CQ130" i="1"/>
  <c r="CO130" i="1"/>
  <c r="CK130" i="1"/>
  <c r="CI130" i="1"/>
  <c r="CG130" i="1"/>
  <c r="CE130" i="1"/>
  <c r="CC130" i="1"/>
  <c r="CA130" i="1"/>
  <c r="BY130" i="1"/>
  <c r="BW130" i="1"/>
  <c r="BU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G130" i="1"/>
  <c r="AF130" i="1"/>
  <c r="AE130" i="1"/>
  <c r="AC130" i="1"/>
  <c r="AA130" i="1"/>
  <c r="Y130" i="1"/>
  <c r="W130" i="1"/>
  <c r="U130" i="1"/>
  <c r="S130" i="1"/>
  <c r="Q130" i="1"/>
  <c r="O130" i="1"/>
  <c r="M130" i="1"/>
  <c r="K130" i="1"/>
  <c r="CS129" i="1"/>
  <c r="CU129" i="1" s="1"/>
  <c r="CR129" i="1"/>
  <c r="CR128" i="1" s="1"/>
  <c r="CP129" i="1"/>
  <c r="CP128" i="1" s="1"/>
  <c r="CN129" i="1"/>
  <c r="CL129" i="1"/>
  <c r="CL128" i="1" s="1"/>
  <c r="CJ129" i="1"/>
  <c r="CJ128" i="1" s="1"/>
  <c r="CH129" i="1"/>
  <c r="CH128" i="1" s="1"/>
  <c r="CF129" i="1"/>
  <c r="CF128" i="1" s="1"/>
  <c r="CD129" i="1"/>
  <c r="CD128" i="1" s="1"/>
  <c r="CB129" i="1"/>
  <c r="CB128" i="1" s="1"/>
  <c r="BZ129" i="1"/>
  <c r="BX129" i="1"/>
  <c r="BX128" i="1" s="1"/>
  <c r="BV129" i="1"/>
  <c r="BV128" i="1" s="1"/>
  <c r="BT129" i="1"/>
  <c r="BT128" i="1" s="1"/>
  <c r="BR129" i="1"/>
  <c r="BR128" i="1" s="1"/>
  <c r="BP129" i="1"/>
  <c r="BP128" i="1" s="1"/>
  <c r="BN129" i="1"/>
  <c r="BL129" i="1"/>
  <c r="BL128" i="1" s="1"/>
  <c r="BJ129" i="1"/>
  <c r="BJ128" i="1" s="1"/>
  <c r="BH129" i="1"/>
  <c r="BH128" i="1" s="1"/>
  <c r="BF129" i="1"/>
  <c r="BF128" i="1" s="1"/>
  <c r="BD129" i="1"/>
  <c r="BD128" i="1" s="1"/>
  <c r="BB129" i="1"/>
  <c r="BB128" i="1" s="1"/>
  <c r="AZ129" i="1"/>
  <c r="AZ128" i="1" s="1"/>
  <c r="AX129" i="1"/>
  <c r="AX128" i="1" s="1"/>
  <c r="AV129" i="1"/>
  <c r="AV128" i="1" s="1"/>
  <c r="AT129" i="1"/>
  <c r="AR129" i="1"/>
  <c r="AR128" i="1" s="1"/>
  <c r="AP129" i="1"/>
  <c r="AP128" i="1" s="1"/>
  <c r="AN129" i="1"/>
  <c r="AN128" i="1" s="1"/>
  <c r="AL129" i="1"/>
  <c r="AL128" i="1" s="1"/>
  <c r="AJ129" i="1"/>
  <c r="AJ128" i="1" s="1"/>
  <c r="AH129" i="1"/>
  <c r="AH128" i="1" s="1"/>
  <c r="AF129" i="1"/>
  <c r="AF128" i="1" s="1"/>
  <c r="AD129" i="1"/>
  <c r="AD128" i="1" s="1"/>
  <c r="AB129" i="1"/>
  <c r="AB128" i="1" s="1"/>
  <c r="Z129" i="1"/>
  <c r="Z128" i="1" s="1"/>
  <c r="X129" i="1"/>
  <c r="X128" i="1" s="1"/>
  <c r="V129" i="1"/>
  <c r="V128" i="1" s="1"/>
  <c r="T129" i="1"/>
  <c r="T128" i="1" s="1"/>
  <c r="R129" i="1"/>
  <c r="R128" i="1" s="1"/>
  <c r="P129" i="1"/>
  <c r="P128" i="1" s="1"/>
  <c r="N129" i="1"/>
  <c r="N128" i="1" s="1"/>
  <c r="L129" i="1"/>
  <c r="L128" i="1" s="1"/>
  <c r="CQ128" i="1"/>
  <c r="CO128" i="1"/>
  <c r="CN128" i="1"/>
  <c r="CK128" i="1"/>
  <c r="CI128" i="1"/>
  <c r="CG128" i="1"/>
  <c r="CE128" i="1"/>
  <c r="CC128" i="1"/>
  <c r="CA128" i="1"/>
  <c r="BZ128" i="1"/>
  <c r="BY128" i="1"/>
  <c r="BW128" i="1"/>
  <c r="BU128" i="1"/>
  <c r="BQ128" i="1"/>
  <c r="BO128" i="1"/>
  <c r="BN128" i="1"/>
  <c r="BM128" i="1"/>
  <c r="BK128" i="1"/>
  <c r="BI128" i="1"/>
  <c r="BG128" i="1"/>
  <c r="BE128" i="1"/>
  <c r="BC128" i="1"/>
  <c r="BA128" i="1"/>
  <c r="AY128" i="1"/>
  <c r="AW128" i="1"/>
  <c r="AU128" i="1"/>
  <c r="AT128" i="1"/>
  <c r="AS128" i="1"/>
  <c r="AQ128" i="1"/>
  <c r="AO128" i="1"/>
  <c r="AM128" i="1"/>
  <c r="AK128" i="1"/>
  <c r="AG128" i="1"/>
  <c r="AE128" i="1"/>
  <c r="AC128" i="1"/>
  <c r="AA128" i="1"/>
  <c r="Y128" i="1"/>
  <c r="W128" i="1"/>
  <c r="U128" i="1"/>
  <c r="S128" i="1"/>
  <c r="Q128" i="1"/>
  <c r="O128" i="1"/>
  <c r="M128" i="1"/>
  <c r="K128" i="1"/>
  <c r="CS127" i="1"/>
  <c r="CR127" i="1"/>
  <c r="CR126" i="1" s="1"/>
  <c r="CP127" i="1"/>
  <c r="CP126" i="1" s="1"/>
  <c r="CN127" i="1"/>
  <c r="CN126" i="1" s="1"/>
  <c r="CL127" i="1"/>
  <c r="CL126" i="1" s="1"/>
  <c r="CJ127" i="1"/>
  <c r="CH127" i="1"/>
  <c r="CH126" i="1" s="1"/>
  <c r="CF127" i="1"/>
  <c r="CF126" i="1" s="1"/>
  <c r="CD127" i="1"/>
  <c r="CD126" i="1" s="1"/>
  <c r="CB127" i="1"/>
  <c r="CB126" i="1" s="1"/>
  <c r="BZ127" i="1"/>
  <c r="BZ126" i="1" s="1"/>
  <c r="BX127" i="1"/>
  <c r="BX126" i="1" s="1"/>
  <c r="BV127" i="1"/>
  <c r="BV126" i="1" s="1"/>
  <c r="BT127" i="1"/>
  <c r="BT126" i="1" s="1"/>
  <c r="BR127" i="1"/>
  <c r="BP127" i="1"/>
  <c r="BP126" i="1" s="1"/>
  <c r="BN127" i="1"/>
  <c r="BN126" i="1" s="1"/>
  <c r="BL127" i="1"/>
  <c r="BL126" i="1" s="1"/>
  <c r="BJ127" i="1"/>
  <c r="BJ126" i="1" s="1"/>
  <c r="BH127" i="1"/>
  <c r="BH126" i="1" s="1"/>
  <c r="BF127" i="1"/>
  <c r="BF126" i="1" s="1"/>
  <c r="BD127" i="1"/>
  <c r="BD126" i="1" s="1"/>
  <c r="BB127" i="1"/>
  <c r="BB126" i="1" s="1"/>
  <c r="AZ127" i="1"/>
  <c r="AZ126" i="1" s="1"/>
  <c r="AX127" i="1"/>
  <c r="AX126" i="1" s="1"/>
  <c r="AV127" i="1"/>
  <c r="AV126" i="1" s="1"/>
  <c r="AT127" i="1"/>
  <c r="AT126" i="1" s="1"/>
  <c r="AR127" i="1"/>
  <c r="AR126" i="1" s="1"/>
  <c r="AP127" i="1"/>
  <c r="AP126" i="1" s="1"/>
  <c r="AN127" i="1"/>
  <c r="AN126" i="1" s="1"/>
  <c r="AL127" i="1"/>
  <c r="AL126" i="1" s="1"/>
  <c r="AJ127" i="1"/>
  <c r="AJ126" i="1" s="1"/>
  <c r="AH127" i="1"/>
  <c r="AH126" i="1" s="1"/>
  <c r="AF127" i="1"/>
  <c r="AD127" i="1"/>
  <c r="AD126" i="1" s="1"/>
  <c r="AB127" i="1"/>
  <c r="AB126" i="1" s="1"/>
  <c r="Z127" i="1"/>
  <c r="Z126" i="1" s="1"/>
  <c r="X127" i="1"/>
  <c r="X126" i="1" s="1"/>
  <c r="V127" i="1"/>
  <c r="V126" i="1" s="1"/>
  <c r="T127" i="1"/>
  <c r="T126" i="1" s="1"/>
  <c r="R127" i="1"/>
  <c r="R126" i="1" s="1"/>
  <c r="P127" i="1"/>
  <c r="P126" i="1" s="1"/>
  <c r="N127" i="1"/>
  <c r="L127" i="1"/>
  <c r="L126" i="1" s="1"/>
  <c r="CQ126" i="1"/>
  <c r="CO126" i="1"/>
  <c r="CK126" i="1"/>
  <c r="CJ126" i="1"/>
  <c r="CI126" i="1"/>
  <c r="CG126" i="1"/>
  <c r="CE126" i="1"/>
  <c r="CC126" i="1"/>
  <c r="CA126" i="1"/>
  <c r="BY126" i="1"/>
  <c r="BW126" i="1"/>
  <c r="BU126" i="1"/>
  <c r="BR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G126" i="1"/>
  <c r="AF126" i="1"/>
  <c r="AE126" i="1"/>
  <c r="AC126" i="1"/>
  <c r="AA126" i="1"/>
  <c r="Y126" i="1"/>
  <c r="W126" i="1"/>
  <c r="U126" i="1"/>
  <c r="S126" i="1"/>
  <c r="Q126" i="1"/>
  <c r="O126" i="1"/>
  <c r="M126" i="1"/>
  <c r="K126" i="1"/>
  <c r="CS125" i="1"/>
  <c r="CU125" i="1" s="1"/>
  <c r="CR125" i="1"/>
  <c r="CP125" i="1"/>
  <c r="CP124" i="1" s="1"/>
  <c r="CN125" i="1"/>
  <c r="CN124" i="1" s="1"/>
  <c r="CL125" i="1"/>
  <c r="CL124" i="1" s="1"/>
  <c r="CJ125" i="1"/>
  <c r="CH125" i="1"/>
  <c r="CH124" i="1" s="1"/>
  <c r="CF125" i="1"/>
  <c r="CF124" i="1" s="1"/>
  <c r="CD125" i="1"/>
  <c r="CD124" i="1" s="1"/>
  <c r="CB125" i="1"/>
  <c r="BZ125" i="1"/>
  <c r="BZ124" i="1" s="1"/>
  <c r="BX125" i="1"/>
  <c r="BX124" i="1" s="1"/>
  <c r="BV125" i="1"/>
  <c r="BV124" i="1" s="1"/>
  <c r="BT125" i="1"/>
  <c r="BT124" i="1" s="1"/>
  <c r="BR125" i="1"/>
  <c r="BR124" i="1" s="1"/>
  <c r="BP125" i="1"/>
  <c r="BN125" i="1"/>
  <c r="BN124" i="1" s="1"/>
  <c r="BL125" i="1"/>
  <c r="BJ125" i="1"/>
  <c r="BJ124" i="1" s="1"/>
  <c r="BH125" i="1"/>
  <c r="BH124" i="1" s="1"/>
  <c r="BF125" i="1"/>
  <c r="BF124" i="1" s="1"/>
  <c r="BD125" i="1"/>
  <c r="BB125" i="1"/>
  <c r="BB124" i="1" s="1"/>
  <c r="AZ125" i="1"/>
  <c r="AX125" i="1"/>
  <c r="AX124" i="1" s="1"/>
  <c r="AV125" i="1"/>
  <c r="AT125" i="1"/>
  <c r="AT124" i="1" s="1"/>
  <c r="AR125" i="1"/>
  <c r="AR124" i="1" s="1"/>
  <c r="AP125" i="1"/>
  <c r="AP124" i="1" s="1"/>
  <c r="AN125" i="1"/>
  <c r="AL125" i="1"/>
  <c r="AL124" i="1" s="1"/>
  <c r="AJ125" i="1"/>
  <c r="AJ124" i="1" s="1"/>
  <c r="AH125" i="1"/>
  <c r="AH124" i="1" s="1"/>
  <c r="AF125" i="1"/>
  <c r="AD125" i="1"/>
  <c r="AD124" i="1" s="1"/>
  <c r="AB125" i="1"/>
  <c r="AB124" i="1" s="1"/>
  <c r="Z125" i="1"/>
  <c r="Z124" i="1" s="1"/>
  <c r="X125" i="1"/>
  <c r="V125" i="1"/>
  <c r="V124" i="1" s="1"/>
  <c r="T125" i="1"/>
  <c r="T124" i="1" s="1"/>
  <c r="R125" i="1"/>
  <c r="R124" i="1" s="1"/>
  <c r="P125" i="1"/>
  <c r="N125" i="1"/>
  <c r="L125" i="1"/>
  <c r="L124" i="1" s="1"/>
  <c r="CS124" i="1"/>
  <c r="CR124" i="1"/>
  <c r="CQ124" i="1"/>
  <c r="CO124" i="1"/>
  <c r="CK124" i="1"/>
  <c r="CJ124" i="1"/>
  <c r="CI124" i="1"/>
  <c r="CG124" i="1"/>
  <c r="CE124" i="1"/>
  <c r="CC124" i="1"/>
  <c r="CB124" i="1"/>
  <c r="CA124" i="1"/>
  <c r="BY124" i="1"/>
  <c r="BW124" i="1"/>
  <c r="BU124" i="1"/>
  <c r="BQ124" i="1"/>
  <c r="BP124" i="1"/>
  <c r="BO124" i="1"/>
  <c r="BM124" i="1"/>
  <c r="BL124" i="1"/>
  <c r="BK124" i="1"/>
  <c r="BI124" i="1"/>
  <c r="BG124" i="1"/>
  <c r="BE124" i="1"/>
  <c r="BD124" i="1"/>
  <c r="BC124" i="1"/>
  <c r="BA124" i="1"/>
  <c r="AZ124" i="1"/>
  <c r="AY124" i="1"/>
  <c r="AW124" i="1"/>
  <c r="AV124" i="1"/>
  <c r="AU124" i="1"/>
  <c r="AS124" i="1"/>
  <c r="AQ124" i="1"/>
  <c r="AO124" i="1"/>
  <c r="AN124" i="1"/>
  <c r="AM124" i="1"/>
  <c r="AK124" i="1"/>
  <c r="AG124" i="1"/>
  <c r="AF124" i="1"/>
  <c r="AE124" i="1"/>
  <c r="AC124" i="1"/>
  <c r="AA124" i="1"/>
  <c r="Y124" i="1"/>
  <c r="X124" i="1"/>
  <c r="W124" i="1"/>
  <c r="U124" i="1"/>
  <c r="S124" i="1"/>
  <c r="Q124" i="1"/>
  <c r="P124" i="1"/>
  <c r="O124" i="1"/>
  <c r="M124" i="1"/>
  <c r="K124" i="1"/>
  <c r="CS123" i="1"/>
  <c r="CU123" i="1" s="1"/>
  <c r="CR123" i="1"/>
  <c r="CP123" i="1"/>
  <c r="CN123" i="1"/>
  <c r="CL123" i="1"/>
  <c r="CJ123" i="1"/>
  <c r="CH123" i="1"/>
  <c r="CF123" i="1"/>
  <c r="CD123" i="1"/>
  <c r="CB123" i="1"/>
  <c r="BZ123" i="1"/>
  <c r="BX123" i="1"/>
  <c r="BV123" i="1"/>
  <c r="BT123" i="1"/>
  <c r="BR123" i="1"/>
  <c r="BP123" i="1"/>
  <c r="BN123" i="1"/>
  <c r="BL123" i="1"/>
  <c r="BJ123" i="1"/>
  <c r="BH123" i="1"/>
  <c r="BF123" i="1"/>
  <c r="BD123" i="1"/>
  <c r="BB123" i="1"/>
  <c r="AZ123" i="1"/>
  <c r="AX123" i="1"/>
  <c r="AV123" i="1"/>
  <c r="AT123" i="1"/>
  <c r="AR123" i="1"/>
  <c r="AP123" i="1"/>
  <c r="AN123" i="1"/>
  <c r="AL123" i="1"/>
  <c r="AJ123" i="1"/>
  <c r="AH123" i="1"/>
  <c r="AF123" i="1"/>
  <c r="AD123" i="1"/>
  <c r="AB123" i="1"/>
  <c r="Z123" i="1"/>
  <c r="X123" i="1"/>
  <c r="V123" i="1"/>
  <c r="T123" i="1"/>
  <c r="R123" i="1"/>
  <c r="P123" i="1"/>
  <c r="N123" i="1"/>
  <c r="L123" i="1"/>
  <c r="CS122" i="1"/>
  <c r="CU122" i="1" s="1"/>
  <c r="CR122" i="1"/>
  <c r="CP122" i="1"/>
  <c r="CN122" i="1"/>
  <c r="CL122" i="1"/>
  <c r="CJ122" i="1"/>
  <c r="CH122" i="1"/>
  <c r="CF122" i="1"/>
  <c r="CD122" i="1"/>
  <c r="CB122" i="1"/>
  <c r="BZ122" i="1"/>
  <c r="BX122" i="1"/>
  <c r="BV122" i="1"/>
  <c r="BT122" i="1"/>
  <c r="BR122" i="1"/>
  <c r="BP122" i="1"/>
  <c r="BN122" i="1"/>
  <c r="BL122" i="1"/>
  <c r="BJ122" i="1"/>
  <c r="BH122" i="1"/>
  <c r="BF122" i="1"/>
  <c r="BD122" i="1"/>
  <c r="BB122" i="1"/>
  <c r="AZ122" i="1"/>
  <c r="AX122" i="1"/>
  <c r="AV122" i="1"/>
  <c r="AT122" i="1"/>
  <c r="AR122" i="1"/>
  <c r="AP122" i="1"/>
  <c r="AN122" i="1"/>
  <c r="AL122" i="1"/>
  <c r="AJ122" i="1"/>
  <c r="AH122" i="1"/>
  <c r="AF122" i="1"/>
  <c r="AD122" i="1"/>
  <c r="AB122" i="1"/>
  <c r="Z122" i="1"/>
  <c r="X122" i="1"/>
  <c r="V122" i="1"/>
  <c r="T122" i="1"/>
  <c r="R122" i="1"/>
  <c r="P122" i="1"/>
  <c r="N122" i="1"/>
  <c r="L122" i="1"/>
  <c r="CS121" i="1"/>
  <c r="CU121" i="1" s="1"/>
  <c r="CR121" i="1"/>
  <c r="CP121" i="1"/>
  <c r="CP120" i="1" s="1"/>
  <c r="CN121" i="1"/>
  <c r="CL121" i="1"/>
  <c r="CJ121" i="1"/>
  <c r="CH121" i="1"/>
  <c r="CF121" i="1"/>
  <c r="CD121" i="1"/>
  <c r="CB121" i="1"/>
  <c r="BZ121" i="1"/>
  <c r="BX121" i="1"/>
  <c r="BV121" i="1"/>
  <c r="BT121" i="1"/>
  <c r="BR121" i="1"/>
  <c r="BP121" i="1"/>
  <c r="BN121" i="1"/>
  <c r="BL121" i="1"/>
  <c r="BJ121" i="1"/>
  <c r="BH121" i="1"/>
  <c r="BF121" i="1"/>
  <c r="BD121" i="1"/>
  <c r="BB121" i="1"/>
  <c r="AZ121" i="1"/>
  <c r="AX121" i="1"/>
  <c r="AV121" i="1"/>
  <c r="AT121" i="1"/>
  <c r="AR121" i="1"/>
  <c r="AP121" i="1"/>
  <c r="AN121" i="1"/>
  <c r="AL121" i="1"/>
  <c r="AJ121" i="1"/>
  <c r="AH121" i="1"/>
  <c r="AF121" i="1"/>
  <c r="AD121" i="1"/>
  <c r="AB121" i="1"/>
  <c r="Z121" i="1"/>
  <c r="X121" i="1"/>
  <c r="V121" i="1"/>
  <c r="T121" i="1"/>
  <c r="R121" i="1"/>
  <c r="P121" i="1"/>
  <c r="N121" i="1"/>
  <c r="L121" i="1"/>
  <c r="CQ120" i="1"/>
  <c r="CO120" i="1"/>
  <c r="CK120" i="1"/>
  <c r="CI120" i="1"/>
  <c r="CG120" i="1"/>
  <c r="CE120" i="1"/>
  <c r="CC120" i="1"/>
  <c r="CA120" i="1"/>
  <c r="BY120" i="1"/>
  <c r="BW120" i="1"/>
  <c r="BU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G120" i="1"/>
  <c r="AE120" i="1"/>
  <c r="AC120" i="1"/>
  <c r="AA120" i="1"/>
  <c r="Y120" i="1"/>
  <c r="W120" i="1"/>
  <c r="U120" i="1"/>
  <c r="S120" i="1"/>
  <c r="Q120" i="1"/>
  <c r="O120" i="1"/>
  <c r="M120" i="1"/>
  <c r="K120" i="1"/>
  <c r="CS119" i="1"/>
  <c r="CU119" i="1" s="1"/>
  <c r="CR119" i="1"/>
  <c r="CR118" i="1" s="1"/>
  <c r="CP119" i="1"/>
  <c r="CN119" i="1"/>
  <c r="CN118" i="1" s="1"/>
  <c r="CL119" i="1"/>
  <c r="CJ119" i="1"/>
  <c r="CJ118" i="1" s="1"/>
  <c r="CH119" i="1"/>
  <c r="CH118" i="1" s="1"/>
  <c r="CF119" i="1"/>
  <c r="CF118" i="1" s="1"/>
  <c r="CD119" i="1"/>
  <c r="CB119" i="1"/>
  <c r="CB118" i="1" s="1"/>
  <c r="BZ119" i="1"/>
  <c r="BZ118" i="1" s="1"/>
  <c r="BX119" i="1"/>
  <c r="BX118" i="1" s="1"/>
  <c r="BV119" i="1"/>
  <c r="BT119" i="1"/>
  <c r="BT118" i="1" s="1"/>
  <c r="BR119" i="1"/>
  <c r="BR118" i="1" s="1"/>
  <c r="BP119" i="1"/>
  <c r="BP118" i="1" s="1"/>
  <c r="BN119" i="1"/>
  <c r="BL119" i="1"/>
  <c r="BL118" i="1" s="1"/>
  <c r="BJ119" i="1"/>
  <c r="BJ118" i="1" s="1"/>
  <c r="BH119" i="1"/>
  <c r="BH118" i="1" s="1"/>
  <c r="BF119" i="1"/>
  <c r="BD119" i="1"/>
  <c r="BD118" i="1" s="1"/>
  <c r="BB119" i="1"/>
  <c r="BB118" i="1" s="1"/>
  <c r="AZ119" i="1"/>
  <c r="AZ118" i="1" s="1"/>
  <c r="AX119" i="1"/>
  <c r="AV119" i="1"/>
  <c r="AV118" i="1" s="1"/>
  <c r="AT119" i="1"/>
  <c r="AT118" i="1" s="1"/>
  <c r="AR119" i="1"/>
  <c r="AR118" i="1" s="1"/>
  <c r="AP119" i="1"/>
  <c r="AN119" i="1"/>
  <c r="AN118" i="1" s="1"/>
  <c r="AL119" i="1"/>
  <c r="AL118" i="1" s="1"/>
  <c r="AJ119" i="1"/>
  <c r="AJ118" i="1" s="1"/>
  <c r="AH119" i="1"/>
  <c r="AF119" i="1"/>
  <c r="AF118" i="1" s="1"/>
  <c r="AD119" i="1"/>
  <c r="AD118" i="1" s="1"/>
  <c r="AB119" i="1"/>
  <c r="AB118" i="1" s="1"/>
  <c r="Z119" i="1"/>
  <c r="Z118" i="1" s="1"/>
  <c r="X119" i="1"/>
  <c r="X118" i="1" s="1"/>
  <c r="V119" i="1"/>
  <c r="V118" i="1" s="1"/>
  <c r="T119" i="1"/>
  <c r="T118" i="1" s="1"/>
  <c r="R119" i="1"/>
  <c r="P119" i="1"/>
  <c r="P118" i="1" s="1"/>
  <c r="N119" i="1"/>
  <c r="N118" i="1" s="1"/>
  <c r="L119" i="1"/>
  <c r="CS118" i="1"/>
  <c r="CQ118" i="1"/>
  <c r="CP118" i="1"/>
  <c r="CO118" i="1"/>
  <c r="CL118" i="1"/>
  <c r="CK118" i="1"/>
  <c r="CI118" i="1"/>
  <c r="CG118" i="1"/>
  <c r="CE118" i="1"/>
  <c r="CD118" i="1"/>
  <c r="CC118" i="1"/>
  <c r="CA118" i="1"/>
  <c r="BY118" i="1"/>
  <c r="BW118" i="1"/>
  <c r="BV118" i="1"/>
  <c r="BU118" i="1"/>
  <c r="BQ118" i="1"/>
  <c r="BO118" i="1"/>
  <c r="BN118" i="1"/>
  <c r="BM118" i="1"/>
  <c r="BK118" i="1"/>
  <c r="BI118" i="1"/>
  <c r="BG118" i="1"/>
  <c r="BF118" i="1"/>
  <c r="BE118" i="1"/>
  <c r="BC118" i="1"/>
  <c r="BA118" i="1"/>
  <c r="AY118" i="1"/>
  <c r="AX118" i="1"/>
  <c r="AW118" i="1"/>
  <c r="AU118" i="1"/>
  <c r="AS118" i="1"/>
  <c r="AQ118" i="1"/>
  <c r="AP118" i="1"/>
  <c r="AO118" i="1"/>
  <c r="AM118" i="1"/>
  <c r="AK118" i="1"/>
  <c r="AH118" i="1"/>
  <c r="AG118" i="1"/>
  <c r="AE118" i="1"/>
  <c r="AC118" i="1"/>
  <c r="AA118" i="1"/>
  <c r="Y118" i="1"/>
  <c r="W118" i="1"/>
  <c r="U118" i="1"/>
  <c r="S118" i="1"/>
  <c r="R118" i="1"/>
  <c r="Q118" i="1"/>
  <c r="O118" i="1"/>
  <c r="M118" i="1"/>
  <c r="K118" i="1"/>
  <c r="CS117" i="1"/>
  <c r="CS116" i="1" s="1"/>
  <c r="CR117" i="1"/>
  <c r="CR116" i="1" s="1"/>
  <c r="CP117" i="1"/>
  <c r="CP116" i="1" s="1"/>
  <c r="CN117" i="1"/>
  <c r="CN116" i="1" s="1"/>
  <c r="CL117" i="1"/>
  <c r="CL116" i="1" s="1"/>
  <c r="CJ117" i="1"/>
  <c r="CJ116" i="1" s="1"/>
  <c r="CH117" i="1"/>
  <c r="CH116" i="1" s="1"/>
  <c r="CF117" i="1"/>
  <c r="CF116" i="1" s="1"/>
  <c r="CD117" i="1"/>
  <c r="CD116" i="1" s="1"/>
  <c r="CB117" i="1"/>
  <c r="BZ117" i="1"/>
  <c r="BZ116" i="1" s="1"/>
  <c r="BX117" i="1"/>
  <c r="BX116" i="1" s="1"/>
  <c r="BV117" i="1"/>
  <c r="BT117" i="1"/>
  <c r="BT116" i="1" s="1"/>
  <c r="BR117" i="1"/>
  <c r="BR116" i="1" s="1"/>
  <c r="BP117" i="1"/>
  <c r="BP116" i="1" s="1"/>
  <c r="BN117" i="1"/>
  <c r="BN116" i="1" s="1"/>
  <c r="BL117" i="1"/>
  <c r="BL116" i="1" s="1"/>
  <c r="BJ117" i="1"/>
  <c r="BJ116" i="1" s="1"/>
  <c r="BH117" i="1"/>
  <c r="BH116" i="1" s="1"/>
  <c r="BF117" i="1"/>
  <c r="BF116" i="1" s="1"/>
  <c r="BD117" i="1"/>
  <c r="BD116" i="1" s="1"/>
  <c r="BB117" i="1"/>
  <c r="BB116" i="1" s="1"/>
  <c r="AZ117" i="1"/>
  <c r="AZ116" i="1" s="1"/>
  <c r="AX117" i="1"/>
  <c r="AX116" i="1" s="1"/>
  <c r="AV117" i="1"/>
  <c r="AV116" i="1" s="1"/>
  <c r="AT117" i="1"/>
  <c r="AT116" i="1" s="1"/>
  <c r="AR117" i="1"/>
  <c r="AR116" i="1" s="1"/>
  <c r="AP117" i="1"/>
  <c r="AP116" i="1" s="1"/>
  <c r="AN117" i="1"/>
  <c r="AN116" i="1" s="1"/>
  <c r="AL117" i="1"/>
  <c r="AL116" i="1" s="1"/>
  <c r="AJ117" i="1"/>
  <c r="AJ116" i="1" s="1"/>
  <c r="AH117" i="1"/>
  <c r="AH116" i="1" s="1"/>
  <c r="AF117" i="1"/>
  <c r="AF116" i="1" s="1"/>
  <c r="AD117" i="1"/>
  <c r="AD116" i="1" s="1"/>
  <c r="AB117" i="1"/>
  <c r="AB116" i="1" s="1"/>
  <c r="Z117" i="1"/>
  <c r="Z116" i="1" s="1"/>
  <c r="X117" i="1"/>
  <c r="V117" i="1"/>
  <c r="V116" i="1" s="1"/>
  <c r="T117" i="1"/>
  <c r="T116" i="1" s="1"/>
  <c r="R117" i="1"/>
  <c r="R116" i="1" s="1"/>
  <c r="P117" i="1"/>
  <c r="P116" i="1" s="1"/>
  <c r="N117" i="1"/>
  <c r="N116" i="1" s="1"/>
  <c r="L117" i="1"/>
  <c r="L116" i="1" s="1"/>
  <c r="CQ116" i="1"/>
  <c r="CO116" i="1"/>
  <c r="CK116" i="1"/>
  <c r="CI116" i="1"/>
  <c r="CG116" i="1"/>
  <c r="CE116" i="1"/>
  <c r="CC116" i="1"/>
  <c r="CB116" i="1"/>
  <c r="CA116" i="1"/>
  <c r="BY116" i="1"/>
  <c r="BW116" i="1"/>
  <c r="BV116" i="1"/>
  <c r="BU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G116" i="1"/>
  <c r="AE116" i="1"/>
  <c r="AC116" i="1"/>
  <c r="AA116" i="1"/>
  <c r="Y116" i="1"/>
  <c r="X116" i="1"/>
  <c r="W116" i="1"/>
  <c r="U116" i="1"/>
  <c r="S116" i="1"/>
  <c r="Q116" i="1"/>
  <c r="O116" i="1"/>
  <c r="M116" i="1"/>
  <c r="K116" i="1"/>
  <c r="CS115" i="1"/>
  <c r="CU115" i="1" s="1"/>
  <c r="CR115" i="1"/>
  <c r="CP115" i="1"/>
  <c r="CN115" i="1"/>
  <c r="CL115" i="1"/>
  <c r="CJ115" i="1"/>
  <c r="CH115" i="1"/>
  <c r="CF115" i="1"/>
  <c r="CD115" i="1"/>
  <c r="CB115" i="1"/>
  <c r="BZ115" i="1"/>
  <c r="BX115" i="1"/>
  <c r="BV115" i="1"/>
  <c r="BT115" i="1"/>
  <c r="BR115" i="1"/>
  <c r="BP115" i="1"/>
  <c r="BN115" i="1"/>
  <c r="BL115" i="1"/>
  <c r="BJ115" i="1"/>
  <c r="BH115" i="1"/>
  <c r="BF115" i="1"/>
  <c r="BD115" i="1"/>
  <c r="BB115" i="1"/>
  <c r="AZ115" i="1"/>
  <c r="AX115" i="1"/>
  <c r="AV115" i="1"/>
  <c r="AT115" i="1"/>
  <c r="AR115" i="1"/>
  <c r="AP115" i="1"/>
  <c r="AN115" i="1"/>
  <c r="AL115" i="1"/>
  <c r="AJ115" i="1"/>
  <c r="AH115" i="1"/>
  <c r="AF115" i="1"/>
  <c r="AD115" i="1"/>
  <c r="AB115" i="1"/>
  <c r="Z115" i="1"/>
  <c r="X115" i="1"/>
  <c r="V115" i="1"/>
  <c r="T115" i="1"/>
  <c r="R115" i="1"/>
  <c r="P115" i="1"/>
  <c r="N115" i="1"/>
  <c r="L115" i="1"/>
  <c r="CS114" i="1"/>
  <c r="CS113" i="1" s="1"/>
  <c r="CR114" i="1"/>
  <c r="CR113" i="1" s="1"/>
  <c r="CP114" i="1"/>
  <c r="CP113" i="1" s="1"/>
  <c r="CN114" i="1"/>
  <c r="CN113" i="1" s="1"/>
  <c r="CL114" i="1"/>
  <c r="CL113" i="1" s="1"/>
  <c r="CJ114" i="1"/>
  <c r="CJ113" i="1" s="1"/>
  <c r="CH114" i="1"/>
  <c r="CH113" i="1" s="1"/>
  <c r="CF114" i="1"/>
  <c r="CD114" i="1"/>
  <c r="CD113" i="1" s="1"/>
  <c r="CB114" i="1"/>
  <c r="CB113" i="1" s="1"/>
  <c r="BZ114" i="1"/>
  <c r="BZ113" i="1" s="1"/>
  <c r="BX114" i="1"/>
  <c r="BV114" i="1"/>
  <c r="BV113" i="1" s="1"/>
  <c r="BT114" i="1"/>
  <c r="BT113" i="1" s="1"/>
  <c r="BR114" i="1"/>
  <c r="BR113" i="1" s="1"/>
  <c r="BP114" i="1"/>
  <c r="BP113" i="1" s="1"/>
  <c r="BN114" i="1"/>
  <c r="BN113" i="1" s="1"/>
  <c r="BL114" i="1"/>
  <c r="BL113" i="1" s="1"/>
  <c r="BJ114" i="1"/>
  <c r="BJ113" i="1" s="1"/>
  <c r="BH114" i="1"/>
  <c r="BF114" i="1"/>
  <c r="BF113" i="1" s="1"/>
  <c r="BD114" i="1"/>
  <c r="BD113" i="1" s="1"/>
  <c r="BB114" i="1"/>
  <c r="BB113" i="1" s="1"/>
  <c r="AZ114" i="1"/>
  <c r="AX114" i="1"/>
  <c r="AX113" i="1" s="1"/>
  <c r="AV114" i="1"/>
  <c r="AV113" i="1" s="1"/>
  <c r="AT114" i="1"/>
  <c r="AT113" i="1" s="1"/>
  <c r="AR114" i="1"/>
  <c r="AP114" i="1"/>
  <c r="AP113" i="1" s="1"/>
  <c r="AN114" i="1"/>
  <c r="AN113" i="1" s="1"/>
  <c r="AL114" i="1"/>
  <c r="AL113" i="1" s="1"/>
  <c r="AJ114" i="1"/>
  <c r="AJ113" i="1" s="1"/>
  <c r="AH114" i="1"/>
  <c r="AH113" i="1" s="1"/>
  <c r="AF114" i="1"/>
  <c r="AF113" i="1" s="1"/>
  <c r="AD114" i="1"/>
  <c r="AD113" i="1" s="1"/>
  <c r="AB114" i="1"/>
  <c r="Z114" i="1"/>
  <c r="Z113" i="1" s="1"/>
  <c r="X114" i="1"/>
  <c r="X113" i="1" s="1"/>
  <c r="V114" i="1"/>
  <c r="V113" i="1" s="1"/>
  <c r="T114" i="1"/>
  <c r="R114" i="1"/>
  <c r="R113" i="1" s="1"/>
  <c r="P114" i="1"/>
  <c r="P113" i="1" s="1"/>
  <c r="N114" i="1"/>
  <c r="L114" i="1"/>
  <c r="CQ113" i="1"/>
  <c r="CO113" i="1"/>
  <c r="CK113" i="1"/>
  <c r="CI113" i="1"/>
  <c r="CG113" i="1"/>
  <c r="CF113" i="1"/>
  <c r="CE113" i="1"/>
  <c r="CC113" i="1"/>
  <c r="CA113" i="1"/>
  <c r="BY113" i="1"/>
  <c r="BX113" i="1"/>
  <c r="BW113" i="1"/>
  <c r="BU113" i="1"/>
  <c r="BQ113" i="1"/>
  <c r="BO113" i="1"/>
  <c r="BM113" i="1"/>
  <c r="BK113" i="1"/>
  <c r="BI113" i="1"/>
  <c r="BH113" i="1"/>
  <c r="BG113" i="1"/>
  <c r="BE113" i="1"/>
  <c r="BC113" i="1"/>
  <c r="BA113" i="1"/>
  <c r="AZ113" i="1"/>
  <c r="AY113" i="1"/>
  <c r="AW113" i="1"/>
  <c r="AU113" i="1"/>
  <c r="AS113" i="1"/>
  <c r="AR113" i="1"/>
  <c r="AQ113" i="1"/>
  <c r="AO113" i="1"/>
  <c r="AM113" i="1"/>
  <c r="AK113" i="1"/>
  <c r="AG113" i="1"/>
  <c r="AE113" i="1"/>
  <c r="AC113" i="1"/>
  <c r="AB113" i="1"/>
  <c r="AA113" i="1"/>
  <c r="Y113" i="1"/>
  <c r="W113" i="1"/>
  <c r="U113" i="1"/>
  <c r="T113" i="1"/>
  <c r="S113" i="1"/>
  <c r="Q113" i="1"/>
  <c r="O113" i="1"/>
  <c r="M113" i="1"/>
  <c r="L113" i="1"/>
  <c r="K113" i="1"/>
  <c r="CS112" i="1"/>
  <c r="CU112" i="1" s="1"/>
  <c r="CR112" i="1"/>
  <c r="CP112" i="1"/>
  <c r="CN112" i="1"/>
  <c r="CL112" i="1"/>
  <c r="CJ112" i="1"/>
  <c r="CH112" i="1"/>
  <c r="CF112" i="1"/>
  <c r="CD112" i="1"/>
  <c r="CB112" i="1"/>
  <c r="BZ112" i="1"/>
  <c r="BX112" i="1"/>
  <c r="BV112" i="1"/>
  <c r="BT112" i="1"/>
  <c r="BR112" i="1"/>
  <c r="BP112" i="1"/>
  <c r="BN112" i="1"/>
  <c r="BL112" i="1"/>
  <c r="BJ112" i="1"/>
  <c r="BH112" i="1"/>
  <c r="BF112" i="1"/>
  <c r="BD112" i="1"/>
  <c r="BB112" i="1"/>
  <c r="AZ112" i="1"/>
  <c r="AX112" i="1"/>
  <c r="AV112" i="1"/>
  <c r="AT112" i="1"/>
  <c r="AR112" i="1"/>
  <c r="AP112" i="1"/>
  <c r="AN112" i="1"/>
  <c r="AL112" i="1"/>
  <c r="AJ112" i="1"/>
  <c r="AH112" i="1"/>
  <c r="AF112" i="1"/>
  <c r="AD112" i="1"/>
  <c r="AB112" i="1"/>
  <c r="Z112" i="1"/>
  <c r="X112" i="1"/>
  <c r="V112" i="1"/>
  <c r="T112" i="1"/>
  <c r="R112" i="1"/>
  <c r="P112" i="1"/>
  <c r="N112" i="1"/>
  <c r="L112" i="1"/>
  <c r="CS111" i="1"/>
  <c r="CU111" i="1" s="1"/>
  <c r="CR111" i="1"/>
  <c r="CP111" i="1"/>
  <c r="CN111" i="1"/>
  <c r="CL111" i="1"/>
  <c r="CJ111" i="1"/>
  <c r="CH111" i="1"/>
  <c r="CF111" i="1"/>
  <c r="CD111" i="1"/>
  <c r="CB111" i="1"/>
  <c r="BZ111" i="1"/>
  <c r="BX111" i="1"/>
  <c r="BV111" i="1"/>
  <c r="BT111" i="1"/>
  <c r="BR111" i="1"/>
  <c r="BP111" i="1"/>
  <c r="BN111" i="1"/>
  <c r="BL111" i="1"/>
  <c r="BJ111" i="1"/>
  <c r="BH111" i="1"/>
  <c r="BF111" i="1"/>
  <c r="BD111" i="1"/>
  <c r="BB111" i="1"/>
  <c r="AZ111" i="1"/>
  <c r="AX111" i="1"/>
  <c r="AV111" i="1"/>
  <c r="AT111" i="1"/>
  <c r="AR111" i="1"/>
  <c r="AP111" i="1"/>
  <c r="AN111" i="1"/>
  <c r="AL111" i="1"/>
  <c r="AJ111" i="1"/>
  <c r="AH111" i="1"/>
  <c r="AF111" i="1"/>
  <c r="AD111" i="1"/>
  <c r="AB111" i="1"/>
  <c r="Z111" i="1"/>
  <c r="X111" i="1"/>
  <c r="V111" i="1"/>
  <c r="T111" i="1"/>
  <c r="R111" i="1"/>
  <c r="P111" i="1"/>
  <c r="N111" i="1"/>
  <c r="L111" i="1"/>
  <c r="CS110" i="1"/>
  <c r="CU110" i="1" s="1"/>
  <c r="CR110" i="1"/>
  <c r="CP110" i="1"/>
  <c r="CN110" i="1"/>
  <c r="CL110" i="1"/>
  <c r="CJ110" i="1"/>
  <c r="CH110" i="1"/>
  <c r="CF110" i="1"/>
  <c r="CD110" i="1"/>
  <c r="CB110" i="1"/>
  <c r="BZ110" i="1"/>
  <c r="BX110" i="1"/>
  <c r="BV110" i="1"/>
  <c r="BT110" i="1"/>
  <c r="BR110" i="1"/>
  <c r="BP110" i="1"/>
  <c r="BN110" i="1"/>
  <c r="BL110" i="1"/>
  <c r="BJ110" i="1"/>
  <c r="BH110" i="1"/>
  <c r="BF110" i="1"/>
  <c r="BD110" i="1"/>
  <c r="BB110" i="1"/>
  <c r="AZ110" i="1"/>
  <c r="AX110" i="1"/>
  <c r="AV110" i="1"/>
  <c r="AT110" i="1"/>
  <c r="AR110" i="1"/>
  <c r="AP110" i="1"/>
  <c r="AN110" i="1"/>
  <c r="AL110" i="1"/>
  <c r="AJ110" i="1"/>
  <c r="AH110" i="1"/>
  <c r="AF110" i="1"/>
  <c r="AD110" i="1"/>
  <c r="AB110" i="1"/>
  <c r="Z110" i="1"/>
  <c r="X110" i="1"/>
  <c r="V110" i="1"/>
  <c r="T110" i="1"/>
  <c r="R110" i="1"/>
  <c r="P110" i="1"/>
  <c r="N110" i="1"/>
  <c r="L110" i="1"/>
  <c r="CS109" i="1"/>
  <c r="CU109" i="1" s="1"/>
  <c r="CR109" i="1"/>
  <c r="CP109" i="1"/>
  <c r="CN109" i="1"/>
  <c r="CL109" i="1"/>
  <c r="CJ109" i="1"/>
  <c r="CH109" i="1"/>
  <c r="CF109" i="1"/>
  <c r="CD109" i="1"/>
  <c r="CB109" i="1"/>
  <c r="BZ109" i="1"/>
  <c r="BX109" i="1"/>
  <c r="BV109" i="1"/>
  <c r="BT109" i="1"/>
  <c r="BR109" i="1"/>
  <c r="BP109" i="1"/>
  <c r="BN109" i="1"/>
  <c r="BL109" i="1"/>
  <c r="BJ109" i="1"/>
  <c r="BH109" i="1"/>
  <c r="BF109" i="1"/>
  <c r="BD109" i="1"/>
  <c r="BB109" i="1"/>
  <c r="AZ109" i="1"/>
  <c r="AX109" i="1"/>
  <c r="AV109" i="1"/>
  <c r="AT109" i="1"/>
  <c r="AR109" i="1"/>
  <c r="AP109" i="1"/>
  <c r="AN109" i="1"/>
  <c r="AL109" i="1"/>
  <c r="AJ109" i="1"/>
  <c r="AH109" i="1"/>
  <c r="AF109" i="1"/>
  <c r="AD109" i="1"/>
  <c r="AB109" i="1"/>
  <c r="Z109" i="1"/>
  <c r="X109" i="1"/>
  <c r="V109" i="1"/>
  <c r="T109" i="1"/>
  <c r="R109" i="1"/>
  <c r="P109" i="1"/>
  <c r="N109" i="1"/>
  <c r="L109" i="1"/>
  <c r="CS108" i="1"/>
  <c r="CU108" i="1" s="1"/>
  <c r="CR108" i="1"/>
  <c r="CP108" i="1"/>
  <c r="CN108" i="1"/>
  <c r="CL108" i="1"/>
  <c r="CJ108" i="1"/>
  <c r="CH108" i="1"/>
  <c r="CF108" i="1"/>
  <c r="CD108" i="1"/>
  <c r="CB108" i="1"/>
  <c r="BZ108" i="1"/>
  <c r="BX108" i="1"/>
  <c r="BV108" i="1"/>
  <c r="BT108" i="1"/>
  <c r="BR108" i="1"/>
  <c r="BP108" i="1"/>
  <c r="BN108" i="1"/>
  <c r="BL108" i="1"/>
  <c r="BJ108" i="1"/>
  <c r="BH108" i="1"/>
  <c r="BF108" i="1"/>
  <c r="BD108" i="1"/>
  <c r="BB108" i="1"/>
  <c r="AZ108" i="1"/>
  <c r="AX108" i="1"/>
  <c r="AV108" i="1"/>
  <c r="AT108" i="1"/>
  <c r="AR108" i="1"/>
  <c r="AP108" i="1"/>
  <c r="AN108" i="1"/>
  <c r="AL108" i="1"/>
  <c r="AJ108" i="1"/>
  <c r="AH108" i="1"/>
  <c r="AF108" i="1"/>
  <c r="AD108" i="1"/>
  <c r="AB108" i="1"/>
  <c r="Z108" i="1"/>
  <c r="X108" i="1"/>
  <c r="V108" i="1"/>
  <c r="T108" i="1"/>
  <c r="R108" i="1"/>
  <c r="P108" i="1"/>
  <c r="N108" i="1"/>
  <c r="L108" i="1"/>
  <c r="CS107" i="1"/>
  <c r="CU107" i="1" s="1"/>
  <c r="CR107" i="1"/>
  <c r="CP107" i="1"/>
  <c r="CN107" i="1"/>
  <c r="CL107" i="1"/>
  <c r="CJ107" i="1"/>
  <c r="CH107" i="1"/>
  <c r="CH106" i="1" s="1"/>
  <c r="CF107" i="1"/>
  <c r="CD107" i="1"/>
  <c r="CB107" i="1"/>
  <c r="BZ107" i="1"/>
  <c r="BX107" i="1"/>
  <c r="BV107" i="1"/>
  <c r="BT107" i="1"/>
  <c r="BT106" i="1" s="1"/>
  <c r="BR107" i="1"/>
  <c r="BR106" i="1" s="1"/>
  <c r="BP107" i="1"/>
  <c r="BN107" i="1"/>
  <c r="BL107" i="1"/>
  <c r="BJ107" i="1"/>
  <c r="BJ106" i="1" s="1"/>
  <c r="BH107" i="1"/>
  <c r="BF107" i="1"/>
  <c r="BD107" i="1"/>
  <c r="BB107" i="1"/>
  <c r="BB106" i="1" s="1"/>
  <c r="AZ107" i="1"/>
  <c r="AX107" i="1"/>
  <c r="AV107" i="1"/>
  <c r="AT107" i="1"/>
  <c r="AR107" i="1"/>
  <c r="AP107" i="1"/>
  <c r="AN107" i="1"/>
  <c r="AL107" i="1"/>
  <c r="AL106" i="1" s="1"/>
  <c r="AJ107" i="1"/>
  <c r="AJ106" i="1" s="1"/>
  <c r="AH107" i="1"/>
  <c r="AF107" i="1"/>
  <c r="AD107" i="1"/>
  <c r="AB107" i="1"/>
  <c r="AB106" i="1" s="1"/>
  <c r="Z107" i="1"/>
  <c r="X107" i="1"/>
  <c r="V107" i="1"/>
  <c r="V106" i="1" s="1"/>
  <c r="T107" i="1"/>
  <c r="T106" i="1" s="1"/>
  <c r="R107" i="1"/>
  <c r="P107" i="1"/>
  <c r="N107" i="1"/>
  <c r="N106" i="1" s="1"/>
  <c r="L107" i="1"/>
  <c r="L106" i="1" s="1"/>
  <c r="CQ106" i="1"/>
  <c r="CO106" i="1"/>
  <c r="CK106" i="1"/>
  <c r="CJ106" i="1"/>
  <c r="CI106" i="1"/>
  <c r="CG106" i="1"/>
  <c r="CE106" i="1"/>
  <c r="CC106" i="1"/>
  <c r="CB106" i="1"/>
  <c r="CA106" i="1"/>
  <c r="BZ106" i="1"/>
  <c r="BY106" i="1"/>
  <c r="BW106" i="1"/>
  <c r="BU106" i="1"/>
  <c r="BQ106" i="1"/>
  <c r="BO106" i="1"/>
  <c r="BM106" i="1"/>
  <c r="BL106" i="1"/>
  <c r="BK106" i="1"/>
  <c r="BI106" i="1"/>
  <c r="BG106" i="1"/>
  <c r="BE106" i="1"/>
  <c r="BD106" i="1"/>
  <c r="BC106" i="1"/>
  <c r="BA106" i="1"/>
  <c r="AY106" i="1"/>
  <c r="AW106" i="1"/>
  <c r="AV106" i="1"/>
  <c r="AU106" i="1"/>
  <c r="AT106" i="1"/>
  <c r="AS106" i="1"/>
  <c r="AQ106" i="1"/>
  <c r="AO106" i="1"/>
  <c r="AN106" i="1"/>
  <c r="AM106" i="1"/>
  <c r="AK106" i="1"/>
  <c r="AG106" i="1"/>
  <c r="AF106" i="1"/>
  <c r="AE106" i="1"/>
  <c r="AD106" i="1"/>
  <c r="AC106" i="1"/>
  <c r="AA106" i="1"/>
  <c r="Y106" i="1"/>
  <c r="X106" i="1"/>
  <c r="W106" i="1"/>
  <c r="U106" i="1"/>
  <c r="S106" i="1"/>
  <c r="Q106" i="1"/>
  <c r="P106" i="1"/>
  <c r="O106" i="1"/>
  <c r="M106" i="1"/>
  <c r="K106" i="1"/>
  <c r="CS105" i="1"/>
  <c r="CU105" i="1" s="1"/>
  <c r="CR105" i="1"/>
  <c r="CP105" i="1"/>
  <c r="CN105" i="1"/>
  <c r="CL105" i="1"/>
  <c r="CJ105" i="1"/>
  <c r="CH105" i="1"/>
  <c r="CF105" i="1"/>
  <c r="CD105" i="1"/>
  <c r="CB105" i="1"/>
  <c r="BZ105" i="1"/>
  <c r="BX105" i="1"/>
  <c r="BV105" i="1"/>
  <c r="BT105" i="1"/>
  <c r="BR105" i="1"/>
  <c r="BP105" i="1"/>
  <c r="BN105" i="1"/>
  <c r="BL105" i="1"/>
  <c r="BJ105" i="1"/>
  <c r="BH105" i="1"/>
  <c r="BF105" i="1"/>
  <c r="BD105" i="1"/>
  <c r="BB105" i="1"/>
  <c r="AZ105" i="1"/>
  <c r="AX105" i="1"/>
  <c r="AV105" i="1"/>
  <c r="AT105" i="1"/>
  <c r="AR105" i="1"/>
  <c r="AP105" i="1"/>
  <c r="AN105" i="1"/>
  <c r="AL105" i="1"/>
  <c r="AJ105" i="1"/>
  <c r="AH105" i="1"/>
  <c r="AF105" i="1"/>
  <c r="AD105" i="1"/>
  <c r="AB105" i="1"/>
  <c r="Z105" i="1"/>
  <c r="X105" i="1"/>
  <c r="V105" i="1"/>
  <c r="T105" i="1"/>
  <c r="R105" i="1"/>
  <c r="P105" i="1"/>
  <c r="N105" i="1"/>
  <c r="L105" i="1"/>
  <c r="CS104" i="1"/>
  <c r="CU104" i="1" s="1"/>
  <c r="CR104" i="1"/>
  <c r="CP104" i="1"/>
  <c r="CN104" i="1"/>
  <c r="CL104" i="1"/>
  <c r="CJ104" i="1"/>
  <c r="CH104" i="1"/>
  <c r="CF104" i="1"/>
  <c r="CD104" i="1"/>
  <c r="CB104" i="1"/>
  <c r="BZ104" i="1"/>
  <c r="BX104" i="1"/>
  <c r="BV104" i="1"/>
  <c r="BT104" i="1"/>
  <c r="BR104" i="1"/>
  <c r="BP104" i="1"/>
  <c r="BN104" i="1"/>
  <c r="BL104" i="1"/>
  <c r="BJ104" i="1"/>
  <c r="BH104" i="1"/>
  <c r="BF104" i="1"/>
  <c r="BD104" i="1"/>
  <c r="BB104" i="1"/>
  <c r="AZ104" i="1"/>
  <c r="AX104" i="1"/>
  <c r="AV104" i="1"/>
  <c r="AT104" i="1"/>
  <c r="AR104" i="1"/>
  <c r="AP104" i="1"/>
  <c r="AN104" i="1"/>
  <c r="AL104" i="1"/>
  <c r="AJ104" i="1"/>
  <c r="AH104" i="1"/>
  <c r="AF104" i="1"/>
  <c r="AD104" i="1"/>
  <c r="AB104" i="1"/>
  <c r="Z104" i="1"/>
  <c r="X104" i="1"/>
  <c r="V104" i="1"/>
  <c r="T104" i="1"/>
  <c r="R104" i="1"/>
  <c r="P104" i="1"/>
  <c r="N104" i="1"/>
  <c r="L104" i="1"/>
  <c r="CS103" i="1"/>
  <c r="CU103" i="1" s="1"/>
  <c r="CR103" i="1"/>
  <c r="CP103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L103" i="1"/>
  <c r="AJ103" i="1"/>
  <c r="AH103" i="1"/>
  <c r="AF103" i="1"/>
  <c r="AD103" i="1"/>
  <c r="AB103" i="1"/>
  <c r="Z103" i="1"/>
  <c r="X103" i="1"/>
  <c r="V103" i="1"/>
  <c r="T103" i="1"/>
  <c r="R103" i="1"/>
  <c r="P103" i="1"/>
  <c r="N103" i="1"/>
  <c r="L103" i="1"/>
  <c r="CS102" i="1"/>
  <c r="CU102" i="1" s="1"/>
  <c r="CR102" i="1"/>
  <c r="CP102" i="1"/>
  <c r="CN102" i="1"/>
  <c r="CL102" i="1"/>
  <c r="CJ102" i="1"/>
  <c r="CH102" i="1"/>
  <c r="CF102" i="1"/>
  <c r="CD102" i="1"/>
  <c r="CB102" i="1"/>
  <c r="BZ102" i="1"/>
  <c r="BX102" i="1"/>
  <c r="BV102" i="1"/>
  <c r="BT102" i="1"/>
  <c r="BR102" i="1"/>
  <c r="BP102" i="1"/>
  <c r="BN102" i="1"/>
  <c r="BL102" i="1"/>
  <c r="BJ102" i="1"/>
  <c r="BH102" i="1"/>
  <c r="BF102" i="1"/>
  <c r="BD102" i="1"/>
  <c r="BB102" i="1"/>
  <c r="AZ102" i="1"/>
  <c r="AX102" i="1"/>
  <c r="AV102" i="1"/>
  <c r="AT102" i="1"/>
  <c r="AR102" i="1"/>
  <c r="AP102" i="1"/>
  <c r="AN102" i="1"/>
  <c r="AL102" i="1"/>
  <c r="AJ102" i="1"/>
  <c r="AH102" i="1"/>
  <c r="AF102" i="1"/>
  <c r="AD102" i="1"/>
  <c r="AB102" i="1"/>
  <c r="Z102" i="1"/>
  <c r="X102" i="1"/>
  <c r="V102" i="1"/>
  <c r="T102" i="1"/>
  <c r="R102" i="1"/>
  <c r="P102" i="1"/>
  <c r="N102" i="1"/>
  <c r="L102" i="1"/>
  <c r="CS101" i="1"/>
  <c r="CU101" i="1" s="1"/>
  <c r="CR101" i="1"/>
  <c r="CP101" i="1"/>
  <c r="CN101" i="1"/>
  <c r="CL101" i="1"/>
  <c r="CJ101" i="1"/>
  <c r="CH101" i="1"/>
  <c r="CF101" i="1"/>
  <c r="CD101" i="1"/>
  <c r="CB101" i="1"/>
  <c r="BZ101" i="1"/>
  <c r="BX101" i="1"/>
  <c r="BV101" i="1"/>
  <c r="BT101" i="1"/>
  <c r="BR101" i="1"/>
  <c r="BP101" i="1"/>
  <c r="BN101" i="1"/>
  <c r="BL101" i="1"/>
  <c r="BJ101" i="1"/>
  <c r="BH101" i="1"/>
  <c r="BF101" i="1"/>
  <c r="BD101" i="1"/>
  <c r="BB101" i="1"/>
  <c r="AZ101" i="1"/>
  <c r="AX101" i="1"/>
  <c r="AV101" i="1"/>
  <c r="AT101" i="1"/>
  <c r="AR101" i="1"/>
  <c r="AP101" i="1"/>
  <c r="AN101" i="1"/>
  <c r="AL101" i="1"/>
  <c r="AJ101" i="1"/>
  <c r="AH101" i="1"/>
  <c r="AF101" i="1"/>
  <c r="AD101" i="1"/>
  <c r="AB101" i="1"/>
  <c r="Z101" i="1"/>
  <c r="X101" i="1"/>
  <c r="V101" i="1"/>
  <c r="T101" i="1"/>
  <c r="R101" i="1"/>
  <c r="P101" i="1"/>
  <c r="N101" i="1"/>
  <c r="L101" i="1"/>
  <c r="CS100" i="1"/>
  <c r="CS99" i="1" s="1"/>
  <c r="CR100" i="1"/>
  <c r="CP100" i="1"/>
  <c r="CN100" i="1"/>
  <c r="CL100" i="1"/>
  <c r="CL99" i="1" s="1"/>
  <c r="CJ100" i="1"/>
  <c r="CH100" i="1"/>
  <c r="CF100" i="1"/>
  <c r="CD100" i="1"/>
  <c r="CD99" i="1" s="1"/>
  <c r="CB100" i="1"/>
  <c r="BZ100" i="1"/>
  <c r="BX100" i="1"/>
  <c r="BV100" i="1"/>
  <c r="BV99" i="1" s="1"/>
  <c r="BT100" i="1"/>
  <c r="BR100" i="1"/>
  <c r="BP100" i="1"/>
  <c r="BN100" i="1"/>
  <c r="BN99" i="1" s="1"/>
  <c r="BL100" i="1"/>
  <c r="BJ100" i="1"/>
  <c r="BH100" i="1"/>
  <c r="BF100" i="1"/>
  <c r="BF99" i="1" s="1"/>
  <c r="BD100" i="1"/>
  <c r="BB100" i="1"/>
  <c r="AZ100" i="1"/>
  <c r="AX100" i="1"/>
  <c r="AX99" i="1" s="1"/>
  <c r="AV100" i="1"/>
  <c r="AT100" i="1"/>
  <c r="AR100" i="1"/>
  <c r="AP100" i="1"/>
  <c r="AP99" i="1" s="1"/>
  <c r="AN100" i="1"/>
  <c r="AL100" i="1"/>
  <c r="AJ100" i="1"/>
  <c r="AH100" i="1"/>
  <c r="AH99" i="1" s="1"/>
  <c r="AF100" i="1"/>
  <c r="AD100" i="1"/>
  <c r="AB100" i="1"/>
  <c r="Z100" i="1"/>
  <c r="Z99" i="1" s="1"/>
  <c r="X100" i="1"/>
  <c r="V100" i="1"/>
  <c r="T100" i="1"/>
  <c r="R100" i="1"/>
  <c r="R99" i="1" s="1"/>
  <c r="P100" i="1"/>
  <c r="N100" i="1"/>
  <c r="L100" i="1"/>
  <c r="CR99" i="1"/>
  <c r="CQ99" i="1"/>
  <c r="CO99" i="1"/>
  <c r="CN99" i="1"/>
  <c r="CK99" i="1"/>
  <c r="CI99" i="1"/>
  <c r="CG99" i="1"/>
  <c r="CE99" i="1"/>
  <c r="CC99" i="1"/>
  <c r="CA99" i="1"/>
  <c r="BY99" i="1"/>
  <c r="BW99" i="1"/>
  <c r="BU99" i="1"/>
  <c r="BQ99" i="1"/>
  <c r="BO99" i="1"/>
  <c r="BM99" i="1"/>
  <c r="BK99" i="1"/>
  <c r="BI99" i="1"/>
  <c r="BG99" i="1"/>
  <c r="BE99" i="1"/>
  <c r="BC99" i="1"/>
  <c r="BA99" i="1"/>
  <c r="AY99" i="1"/>
  <c r="AW99" i="1"/>
  <c r="AU99" i="1"/>
  <c r="AS99" i="1"/>
  <c r="AQ99" i="1"/>
  <c r="AO99" i="1"/>
  <c r="AM99" i="1"/>
  <c r="AK99" i="1"/>
  <c r="AG99" i="1"/>
  <c r="AE99" i="1"/>
  <c r="AC99" i="1"/>
  <c r="AA99" i="1"/>
  <c r="Y99" i="1"/>
  <c r="W99" i="1"/>
  <c r="U99" i="1"/>
  <c r="S99" i="1"/>
  <c r="Q99" i="1"/>
  <c r="O99" i="1"/>
  <c r="M99" i="1"/>
  <c r="K99" i="1"/>
  <c r="CS98" i="1"/>
  <c r="CU98" i="1" s="1"/>
  <c r="CR98" i="1"/>
  <c r="CP98" i="1"/>
  <c r="CN98" i="1"/>
  <c r="CL98" i="1"/>
  <c r="CJ98" i="1"/>
  <c r="CH98" i="1"/>
  <c r="CF98" i="1"/>
  <c r="CD98" i="1"/>
  <c r="CB98" i="1"/>
  <c r="BZ98" i="1"/>
  <c r="BX98" i="1"/>
  <c r="BV98" i="1"/>
  <c r="BT98" i="1"/>
  <c r="BR98" i="1"/>
  <c r="BP98" i="1"/>
  <c r="BN98" i="1"/>
  <c r="BL98" i="1"/>
  <c r="BJ98" i="1"/>
  <c r="BH98" i="1"/>
  <c r="BF98" i="1"/>
  <c r="BD98" i="1"/>
  <c r="BB98" i="1"/>
  <c r="AZ98" i="1"/>
  <c r="AX98" i="1"/>
  <c r="AV98" i="1"/>
  <c r="AT98" i="1"/>
  <c r="AR98" i="1"/>
  <c r="AP98" i="1"/>
  <c r="AN98" i="1"/>
  <c r="AL98" i="1"/>
  <c r="AJ98" i="1"/>
  <c r="AH98" i="1"/>
  <c r="AF98" i="1"/>
  <c r="AD98" i="1"/>
  <c r="AB98" i="1"/>
  <c r="Z98" i="1"/>
  <c r="X98" i="1"/>
  <c r="V98" i="1"/>
  <c r="T98" i="1"/>
  <c r="R98" i="1"/>
  <c r="P98" i="1"/>
  <c r="N98" i="1"/>
  <c r="L98" i="1"/>
  <c r="CS97" i="1"/>
  <c r="CU97" i="1" s="1"/>
  <c r="CR97" i="1"/>
  <c r="CP97" i="1"/>
  <c r="CN97" i="1"/>
  <c r="CL97" i="1"/>
  <c r="CJ97" i="1"/>
  <c r="CH97" i="1"/>
  <c r="CF97" i="1"/>
  <c r="CD97" i="1"/>
  <c r="CB97" i="1"/>
  <c r="BZ97" i="1"/>
  <c r="BX97" i="1"/>
  <c r="BV97" i="1"/>
  <c r="BT97" i="1"/>
  <c r="BR97" i="1"/>
  <c r="BP97" i="1"/>
  <c r="BN97" i="1"/>
  <c r="BL97" i="1"/>
  <c r="BJ97" i="1"/>
  <c r="BH97" i="1"/>
  <c r="BF97" i="1"/>
  <c r="BD97" i="1"/>
  <c r="BB97" i="1"/>
  <c r="AZ97" i="1"/>
  <c r="AX97" i="1"/>
  <c r="AV97" i="1"/>
  <c r="AT97" i="1"/>
  <c r="AR97" i="1"/>
  <c r="AP97" i="1"/>
  <c r="AN97" i="1"/>
  <c r="AL97" i="1"/>
  <c r="AJ97" i="1"/>
  <c r="AH97" i="1"/>
  <c r="AF97" i="1"/>
  <c r="AD97" i="1"/>
  <c r="AB97" i="1"/>
  <c r="Z97" i="1"/>
  <c r="X97" i="1"/>
  <c r="V97" i="1"/>
  <c r="T97" i="1"/>
  <c r="R97" i="1"/>
  <c r="P97" i="1"/>
  <c r="N97" i="1"/>
  <c r="L97" i="1"/>
  <c r="CS96" i="1"/>
  <c r="CU96" i="1" s="1"/>
  <c r="CR96" i="1"/>
  <c r="CP96" i="1"/>
  <c r="CN96" i="1"/>
  <c r="CL96" i="1"/>
  <c r="CJ96" i="1"/>
  <c r="CH96" i="1"/>
  <c r="CF96" i="1"/>
  <c r="CD96" i="1"/>
  <c r="CB96" i="1"/>
  <c r="BZ96" i="1"/>
  <c r="BX96" i="1"/>
  <c r="BV96" i="1"/>
  <c r="BT96" i="1"/>
  <c r="BR96" i="1"/>
  <c r="BP96" i="1"/>
  <c r="BN96" i="1"/>
  <c r="BL96" i="1"/>
  <c r="BJ96" i="1"/>
  <c r="BH96" i="1"/>
  <c r="BF96" i="1"/>
  <c r="BD96" i="1"/>
  <c r="BB96" i="1"/>
  <c r="AZ96" i="1"/>
  <c r="AX96" i="1"/>
  <c r="AV96" i="1"/>
  <c r="AT96" i="1"/>
  <c r="AR96" i="1"/>
  <c r="AP96" i="1"/>
  <c r="AN96" i="1"/>
  <c r="AL96" i="1"/>
  <c r="AJ96" i="1"/>
  <c r="AH96" i="1"/>
  <c r="AF96" i="1"/>
  <c r="AD96" i="1"/>
  <c r="AB96" i="1"/>
  <c r="Z96" i="1"/>
  <c r="X96" i="1"/>
  <c r="V96" i="1"/>
  <c r="T96" i="1"/>
  <c r="R96" i="1"/>
  <c r="P96" i="1"/>
  <c r="N96" i="1"/>
  <c r="L96" i="1"/>
  <c r="CS95" i="1"/>
  <c r="CU95" i="1" s="1"/>
  <c r="CR95" i="1"/>
  <c r="CP95" i="1"/>
  <c r="CN95" i="1"/>
  <c r="CL95" i="1"/>
  <c r="CJ95" i="1"/>
  <c r="CH95" i="1"/>
  <c r="CF95" i="1"/>
  <c r="CD95" i="1"/>
  <c r="CB95" i="1"/>
  <c r="BZ95" i="1"/>
  <c r="BX95" i="1"/>
  <c r="BV95" i="1"/>
  <c r="BT95" i="1"/>
  <c r="BR95" i="1"/>
  <c r="BP95" i="1"/>
  <c r="BN95" i="1"/>
  <c r="BL95" i="1"/>
  <c r="BJ95" i="1"/>
  <c r="BH95" i="1"/>
  <c r="BF95" i="1"/>
  <c r="BD95" i="1"/>
  <c r="BB95" i="1"/>
  <c r="AZ95" i="1"/>
  <c r="AX95" i="1"/>
  <c r="AV95" i="1"/>
  <c r="AT95" i="1"/>
  <c r="AR95" i="1"/>
  <c r="AP95" i="1"/>
  <c r="AN95" i="1"/>
  <c r="AL95" i="1"/>
  <c r="AJ95" i="1"/>
  <c r="AH95" i="1"/>
  <c r="AF95" i="1"/>
  <c r="AD95" i="1"/>
  <c r="AB95" i="1"/>
  <c r="Z95" i="1"/>
  <c r="X95" i="1"/>
  <c r="V95" i="1"/>
  <c r="T95" i="1"/>
  <c r="R95" i="1"/>
  <c r="P95" i="1"/>
  <c r="N95" i="1"/>
  <c r="L95" i="1"/>
  <c r="CS94" i="1"/>
  <c r="CU94" i="1" s="1"/>
  <c r="CR94" i="1"/>
  <c r="CP94" i="1"/>
  <c r="CN94" i="1"/>
  <c r="CL94" i="1"/>
  <c r="CJ94" i="1"/>
  <c r="CH94" i="1"/>
  <c r="CF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BB94" i="1"/>
  <c r="AZ94" i="1"/>
  <c r="AX94" i="1"/>
  <c r="AV94" i="1"/>
  <c r="AT94" i="1"/>
  <c r="AR94" i="1"/>
  <c r="AP94" i="1"/>
  <c r="AN94" i="1"/>
  <c r="AL94" i="1"/>
  <c r="AJ94" i="1"/>
  <c r="AH94" i="1"/>
  <c r="AF94" i="1"/>
  <c r="AD94" i="1"/>
  <c r="AB94" i="1"/>
  <c r="Z94" i="1"/>
  <c r="X94" i="1"/>
  <c r="V94" i="1"/>
  <c r="T94" i="1"/>
  <c r="R94" i="1"/>
  <c r="P94" i="1"/>
  <c r="N94" i="1"/>
  <c r="L94" i="1"/>
  <c r="CS93" i="1"/>
  <c r="CU93" i="1" s="1"/>
  <c r="CR93" i="1"/>
  <c r="CP93" i="1"/>
  <c r="CN93" i="1"/>
  <c r="CL93" i="1"/>
  <c r="CJ93" i="1"/>
  <c r="CH93" i="1"/>
  <c r="CF93" i="1"/>
  <c r="CD93" i="1"/>
  <c r="CB93" i="1"/>
  <c r="BZ93" i="1"/>
  <c r="BX93" i="1"/>
  <c r="BV93" i="1"/>
  <c r="BT93" i="1"/>
  <c r="BR93" i="1"/>
  <c r="BP93" i="1"/>
  <c r="BN93" i="1"/>
  <c r="BL93" i="1"/>
  <c r="BJ93" i="1"/>
  <c r="BH93" i="1"/>
  <c r="BF93" i="1"/>
  <c r="BD93" i="1"/>
  <c r="BB93" i="1"/>
  <c r="AZ93" i="1"/>
  <c r="AX93" i="1"/>
  <c r="AV93" i="1"/>
  <c r="AT93" i="1"/>
  <c r="AR93" i="1"/>
  <c r="AP93" i="1"/>
  <c r="AN93" i="1"/>
  <c r="AL93" i="1"/>
  <c r="AJ93" i="1"/>
  <c r="AH93" i="1"/>
  <c r="AF93" i="1"/>
  <c r="AD93" i="1"/>
  <c r="AB93" i="1"/>
  <c r="Z93" i="1"/>
  <c r="X93" i="1"/>
  <c r="V93" i="1"/>
  <c r="T93" i="1"/>
  <c r="R93" i="1"/>
  <c r="P93" i="1"/>
  <c r="N93" i="1"/>
  <c r="L93" i="1"/>
  <c r="CS92" i="1"/>
  <c r="CU92" i="1" s="1"/>
  <c r="CR92" i="1"/>
  <c r="CP92" i="1"/>
  <c r="CN92" i="1"/>
  <c r="CL92" i="1"/>
  <c r="CJ92" i="1"/>
  <c r="CH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BB92" i="1"/>
  <c r="AZ92" i="1"/>
  <c r="AX92" i="1"/>
  <c r="AV92" i="1"/>
  <c r="AT92" i="1"/>
  <c r="AR92" i="1"/>
  <c r="AP92" i="1"/>
  <c r="AN92" i="1"/>
  <c r="AL92" i="1"/>
  <c r="AJ92" i="1"/>
  <c r="AH92" i="1"/>
  <c r="AF92" i="1"/>
  <c r="AD92" i="1"/>
  <c r="AB92" i="1"/>
  <c r="Z92" i="1"/>
  <c r="X92" i="1"/>
  <c r="V92" i="1"/>
  <c r="T92" i="1"/>
  <c r="R92" i="1"/>
  <c r="P92" i="1"/>
  <c r="N92" i="1"/>
  <c r="L92" i="1"/>
  <c r="CS91" i="1"/>
  <c r="CU91" i="1" s="1"/>
  <c r="CR91" i="1"/>
  <c r="CP91" i="1"/>
  <c r="CN91" i="1"/>
  <c r="CL91" i="1"/>
  <c r="CJ91" i="1"/>
  <c r="CH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BB91" i="1"/>
  <c r="AZ91" i="1"/>
  <c r="AX91" i="1"/>
  <c r="AV91" i="1"/>
  <c r="AT91" i="1"/>
  <c r="AR91" i="1"/>
  <c r="AP91" i="1"/>
  <c r="AN91" i="1"/>
  <c r="AL91" i="1"/>
  <c r="AJ91" i="1"/>
  <c r="AH91" i="1"/>
  <c r="AF91" i="1"/>
  <c r="AD91" i="1"/>
  <c r="AB91" i="1"/>
  <c r="Z91" i="1"/>
  <c r="X91" i="1"/>
  <c r="V91" i="1"/>
  <c r="T91" i="1"/>
  <c r="R91" i="1"/>
  <c r="P91" i="1"/>
  <c r="N91" i="1"/>
  <c r="L91" i="1"/>
  <c r="CS90" i="1"/>
  <c r="CU90" i="1" s="1"/>
  <c r="CR90" i="1"/>
  <c r="CP90" i="1"/>
  <c r="CN90" i="1"/>
  <c r="CL90" i="1"/>
  <c r="CJ90" i="1"/>
  <c r="CH90" i="1"/>
  <c r="CF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BB90" i="1"/>
  <c r="AZ90" i="1"/>
  <c r="AX90" i="1"/>
  <c r="AV90" i="1"/>
  <c r="AT90" i="1"/>
  <c r="AR90" i="1"/>
  <c r="AP90" i="1"/>
  <c r="AN90" i="1"/>
  <c r="AL90" i="1"/>
  <c r="AJ90" i="1"/>
  <c r="AH90" i="1"/>
  <c r="AF90" i="1"/>
  <c r="AD90" i="1"/>
  <c r="AB90" i="1"/>
  <c r="Z90" i="1"/>
  <c r="X90" i="1"/>
  <c r="V90" i="1"/>
  <c r="T90" i="1"/>
  <c r="R90" i="1"/>
  <c r="P90" i="1"/>
  <c r="N90" i="1"/>
  <c r="L90" i="1"/>
  <c r="CS89" i="1"/>
  <c r="CU89" i="1" s="1"/>
  <c r="CR89" i="1"/>
  <c r="CP89" i="1"/>
  <c r="CN89" i="1"/>
  <c r="CL89" i="1"/>
  <c r="CJ89" i="1"/>
  <c r="CH89" i="1"/>
  <c r="CF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Z89" i="1"/>
  <c r="AX89" i="1"/>
  <c r="AV89" i="1"/>
  <c r="AT89" i="1"/>
  <c r="AR89" i="1"/>
  <c r="AP89" i="1"/>
  <c r="AN89" i="1"/>
  <c r="AL89" i="1"/>
  <c r="AJ89" i="1"/>
  <c r="AH89" i="1"/>
  <c r="AF89" i="1"/>
  <c r="AD89" i="1"/>
  <c r="AB89" i="1"/>
  <c r="Z89" i="1"/>
  <c r="X89" i="1"/>
  <c r="V89" i="1"/>
  <c r="T89" i="1"/>
  <c r="R89" i="1"/>
  <c r="P89" i="1"/>
  <c r="N89" i="1"/>
  <c r="L89" i="1"/>
  <c r="CS88" i="1"/>
  <c r="CU88" i="1" s="1"/>
  <c r="CR88" i="1"/>
  <c r="CP88" i="1"/>
  <c r="CN88" i="1"/>
  <c r="CL88" i="1"/>
  <c r="CJ88" i="1"/>
  <c r="CH88" i="1"/>
  <c r="CF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X88" i="1"/>
  <c r="AV88" i="1"/>
  <c r="AT88" i="1"/>
  <c r="AR88" i="1"/>
  <c r="AP88" i="1"/>
  <c r="AN88" i="1"/>
  <c r="AL88" i="1"/>
  <c r="AJ88" i="1"/>
  <c r="AH88" i="1"/>
  <c r="AF88" i="1"/>
  <c r="AD88" i="1"/>
  <c r="AB88" i="1"/>
  <c r="Z88" i="1"/>
  <c r="X88" i="1"/>
  <c r="V88" i="1"/>
  <c r="T88" i="1"/>
  <c r="R88" i="1"/>
  <c r="P88" i="1"/>
  <c r="N88" i="1"/>
  <c r="L88" i="1"/>
  <c r="CS87" i="1"/>
  <c r="CU87" i="1" s="1"/>
  <c r="CR87" i="1"/>
  <c r="CP87" i="1"/>
  <c r="CN87" i="1"/>
  <c r="CL87" i="1"/>
  <c r="CJ87" i="1"/>
  <c r="CH87" i="1"/>
  <c r="CF87" i="1"/>
  <c r="CD87" i="1"/>
  <c r="CB87" i="1"/>
  <c r="BZ87" i="1"/>
  <c r="BX87" i="1"/>
  <c r="BV87" i="1"/>
  <c r="BT87" i="1"/>
  <c r="BR87" i="1"/>
  <c r="BP87" i="1"/>
  <c r="BN87" i="1"/>
  <c r="BL87" i="1"/>
  <c r="BJ87" i="1"/>
  <c r="BH87" i="1"/>
  <c r="BF87" i="1"/>
  <c r="BD87" i="1"/>
  <c r="BB87" i="1"/>
  <c r="AZ87" i="1"/>
  <c r="AX87" i="1"/>
  <c r="AV87" i="1"/>
  <c r="AT87" i="1"/>
  <c r="AR87" i="1"/>
  <c r="AP87" i="1"/>
  <c r="AN87" i="1"/>
  <c r="AL87" i="1"/>
  <c r="AJ87" i="1"/>
  <c r="AH87" i="1"/>
  <c r="AF87" i="1"/>
  <c r="AD87" i="1"/>
  <c r="AB87" i="1"/>
  <c r="Z87" i="1"/>
  <c r="X87" i="1"/>
  <c r="V87" i="1"/>
  <c r="T87" i="1"/>
  <c r="R87" i="1"/>
  <c r="P87" i="1"/>
  <c r="N87" i="1"/>
  <c r="L87" i="1"/>
  <c r="CS86" i="1"/>
  <c r="CU86" i="1" s="1"/>
  <c r="CR86" i="1"/>
  <c r="CP86" i="1"/>
  <c r="CN86" i="1"/>
  <c r="CL86" i="1"/>
  <c r="CJ86" i="1"/>
  <c r="CH86" i="1"/>
  <c r="CF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Z86" i="1"/>
  <c r="AX86" i="1"/>
  <c r="AV86" i="1"/>
  <c r="AT86" i="1"/>
  <c r="AR86" i="1"/>
  <c r="AP86" i="1"/>
  <c r="AN86" i="1"/>
  <c r="AL86" i="1"/>
  <c r="AJ86" i="1"/>
  <c r="AH86" i="1"/>
  <c r="AF86" i="1"/>
  <c r="AD86" i="1"/>
  <c r="AB86" i="1"/>
  <c r="Z86" i="1"/>
  <c r="X86" i="1"/>
  <c r="V86" i="1"/>
  <c r="T86" i="1"/>
  <c r="R86" i="1"/>
  <c r="P86" i="1"/>
  <c r="N86" i="1"/>
  <c r="L86" i="1"/>
  <c r="CS85" i="1"/>
  <c r="CU85" i="1" s="1"/>
  <c r="CR85" i="1"/>
  <c r="CP85" i="1"/>
  <c r="CN85" i="1"/>
  <c r="CL85" i="1"/>
  <c r="CJ85" i="1"/>
  <c r="CH85" i="1"/>
  <c r="CF85" i="1"/>
  <c r="CD85" i="1"/>
  <c r="CB85" i="1"/>
  <c r="BZ85" i="1"/>
  <c r="BX85" i="1"/>
  <c r="BV85" i="1"/>
  <c r="BT85" i="1"/>
  <c r="BR85" i="1"/>
  <c r="BP85" i="1"/>
  <c r="BN85" i="1"/>
  <c r="BL85" i="1"/>
  <c r="BJ85" i="1"/>
  <c r="BH85" i="1"/>
  <c r="BF85" i="1"/>
  <c r="BD85" i="1"/>
  <c r="BB85" i="1"/>
  <c r="AZ85" i="1"/>
  <c r="AX85" i="1"/>
  <c r="AV85" i="1"/>
  <c r="AT85" i="1"/>
  <c r="AR85" i="1"/>
  <c r="AP85" i="1"/>
  <c r="AN85" i="1"/>
  <c r="AL85" i="1"/>
  <c r="AJ85" i="1"/>
  <c r="AH85" i="1"/>
  <c r="AF85" i="1"/>
  <c r="AD85" i="1"/>
  <c r="AB85" i="1"/>
  <c r="Z85" i="1"/>
  <c r="X85" i="1"/>
  <c r="V85" i="1"/>
  <c r="T85" i="1"/>
  <c r="R85" i="1"/>
  <c r="P85" i="1"/>
  <c r="N85" i="1"/>
  <c r="L85" i="1"/>
  <c r="CS84" i="1"/>
  <c r="CU84" i="1" s="1"/>
  <c r="CR84" i="1"/>
  <c r="CP84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BB84" i="1"/>
  <c r="AZ84" i="1"/>
  <c r="AX84" i="1"/>
  <c r="AV84" i="1"/>
  <c r="AT84" i="1"/>
  <c r="AR84" i="1"/>
  <c r="AP84" i="1"/>
  <c r="AN84" i="1"/>
  <c r="AL84" i="1"/>
  <c r="AJ84" i="1"/>
  <c r="AH84" i="1"/>
  <c r="AF84" i="1"/>
  <c r="AD84" i="1"/>
  <c r="AB84" i="1"/>
  <c r="Z84" i="1"/>
  <c r="X84" i="1"/>
  <c r="V84" i="1"/>
  <c r="T84" i="1"/>
  <c r="R84" i="1"/>
  <c r="P84" i="1"/>
  <c r="N84" i="1"/>
  <c r="L84" i="1"/>
  <c r="CS83" i="1"/>
  <c r="CU83" i="1" s="1"/>
  <c r="CR83" i="1"/>
  <c r="CP83" i="1"/>
  <c r="CN83" i="1"/>
  <c r="CL83" i="1"/>
  <c r="CJ83" i="1"/>
  <c r="CH83" i="1"/>
  <c r="CF83" i="1"/>
  <c r="CD83" i="1"/>
  <c r="CB83" i="1"/>
  <c r="BZ83" i="1"/>
  <c r="BX83" i="1"/>
  <c r="BV83" i="1"/>
  <c r="BT83" i="1"/>
  <c r="BR83" i="1"/>
  <c r="BP83" i="1"/>
  <c r="BN83" i="1"/>
  <c r="BL83" i="1"/>
  <c r="BJ83" i="1"/>
  <c r="BH83" i="1"/>
  <c r="BF83" i="1"/>
  <c r="BD83" i="1"/>
  <c r="BB83" i="1"/>
  <c r="AZ83" i="1"/>
  <c r="AX83" i="1"/>
  <c r="AV83" i="1"/>
  <c r="AT83" i="1"/>
  <c r="AR83" i="1"/>
  <c r="AP83" i="1"/>
  <c r="AN83" i="1"/>
  <c r="AL83" i="1"/>
  <c r="AJ83" i="1"/>
  <c r="AH83" i="1"/>
  <c r="AF83" i="1"/>
  <c r="AD83" i="1"/>
  <c r="AB83" i="1"/>
  <c r="Z83" i="1"/>
  <c r="X83" i="1"/>
  <c r="V83" i="1"/>
  <c r="T83" i="1"/>
  <c r="R83" i="1"/>
  <c r="P83" i="1"/>
  <c r="N83" i="1"/>
  <c r="L83" i="1"/>
  <c r="CS82" i="1"/>
  <c r="CU82" i="1" s="1"/>
  <c r="CR82" i="1"/>
  <c r="CP82" i="1"/>
  <c r="CN82" i="1"/>
  <c r="CL82" i="1"/>
  <c r="CJ82" i="1"/>
  <c r="CH82" i="1"/>
  <c r="CF82" i="1"/>
  <c r="CD82" i="1"/>
  <c r="CB82" i="1"/>
  <c r="BZ82" i="1"/>
  <c r="BX82" i="1"/>
  <c r="BV82" i="1"/>
  <c r="BT82" i="1"/>
  <c r="BR82" i="1"/>
  <c r="BP82" i="1"/>
  <c r="BN82" i="1"/>
  <c r="BL82" i="1"/>
  <c r="BJ82" i="1"/>
  <c r="BH82" i="1"/>
  <c r="BF82" i="1"/>
  <c r="BD82" i="1"/>
  <c r="BB82" i="1"/>
  <c r="AZ82" i="1"/>
  <c r="AX82" i="1"/>
  <c r="AV82" i="1"/>
  <c r="AT82" i="1"/>
  <c r="AR82" i="1"/>
  <c r="AP82" i="1"/>
  <c r="AN82" i="1"/>
  <c r="AL82" i="1"/>
  <c r="AJ82" i="1"/>
  <c r="AH82" i="1"/>
  <c r="AF82" i="1"/>
  <c r="AD82" i="1"/>
  <c r="AB82" i="1"/>
  <c r="Z82" i="1"/>
  <c r="X82" i="1"/>
  <c r="V82" i="1"/>
  <c r="T82" i="1"/>
  <c r="R82" i="1"/>
  <c r="P82" i="1"/>
  <c r="N82" i="1"/>
  <c r="L82" i="1"/>
  <c r="CS81" i="1"/>
  <c r="CR81" i="1"/>
  <c r="CP81" i="1"/>
  <c r="CN81" i="1"/>
  <c r="CL81" i="1"/>
  <c r="CJ81" i="1"/>
  <c r="CH81" i="1"/>
  <c r="CF81" i="1"/>
  <c r="CD81" i="1"/>
  <c r="CB81" i="1"/>
  <c r="BZ81" i="1"/>
  <c r="BX81" i="1"/>
  <c r="BV81" i="1"/>
  <c r="BT81" i="1"/>
  <c r="BR81" i="1"/>
  <c r="BP81" i="1"/>
  <c r="BN81" i="1"/>
  <c r="BL81" i="1"/>
  <c r="BJ81" i="1"/>
  <c r="BH81" i="1"/>
  <c r="BF81" i="1"/>
  <c r="BF80" i="1" s="1"/>
  <c r="BD81" i="1"/>
  <c r="BB81" i="1"/>
  <c r="AZ81" i="1"/>
  <c r="AX81" i="1"/>
  <c r="AV81" i="1"/>
  <c r="AT81" i="1"/>
  <c r="AR81" i="1"/>
  <c r="AP81" i="1"/>
  <c r="AN81" i="1"/>
  <c r="AL81" i="1"/>
  <c r="AJ81" i="1"/>
  <c r="AH81" i="1"/>
  <c r="AF81" i="1"/>
  <c r="AD81" i="1"/>
  <c r="AB81" i="1"/>
  <c r="Z81" i="1"/>
  <c r="X81" i="1"/>
  <c r="V81" i="1"/>
  <c r="V80" i="1" s="1"/>
  <c r="T81" i="1"/>
  <c r="R81" i="1"/>
  <c r="P81" i="1"/>
  <c r="N81" i="1"/>
  <c r="L81" i="1"/>
  <c r="CQ80" i="1"/>
  <c r="CO80" i="1"/>
  <c r="CK80" i="1"/>
  <c r="CI80" i="1"/>
  <c r="CG80" i="1"/>
  <c r="CE80" i="1"/>
  <c r="CC80" i="1"/>
  <c r="CA80" i="1"/>
  <c r="BY80" i="1"/>
  <c r="BW80" i="1"/>
  <c r="BU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G80" i="1"/>
  <c r="AE80" i="1"/>
  <c r="AC80" i="1"/>
  <c r="AA80" i="1"/>
  <c r="Y80" i="1"/>
  <c r="W80" i="1"/>
  <c r="U80" i="1"/>
  <c r="S80" i="1"/>
  <c r="Q80" i="1"/>
  <c r="O80" i="1"/>
  <c r="M80" i="1"/>
  <c r="K80" i="1"/>
  <c r="CS79" i="1"/>
  <c r="CU79" i="1" s="1"/>
  <c r="CR79" i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P79" i="1"/>
  <c r="AN79" i="1"/>
  <c r="AL79" i="1"/>
  <c r="AJ79" i="1"/>
  <c r="AH79" i="1"/>
  <c r="AF79" i="1"/>
  <c r="AD79" i="1"/>
  <c r="AB79" i="1"/>
  <c r="Z79" i="1"/>
  <c r="X79" i="1"/>
  <c r="V79" i="1"/>
  <c r="T79" i="1"/>
  <c r="R79" i="1"/>
  <c r="P79" i="1"/>
  <c r="N79" i="1"/>
  <c r="L79" i="1"/>
  <c r="CS78" i="1"/>
  <c r="CU78" i="1" s="1"/>
  <c r="CR78" i="1"/>
  <c r="CP78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N78" i="1"/>
  <c r="AL78" i="1"/>
  <c r="AJ78" i="1"/>
  <c r="AH78" i="1"/>
  <c r="AF78" i="1"/>
  <c r="AD78" i="1"/>
  <c r="AB78" i="1"/>
  <c r="Z78" i="1"/>
  <c r="X78" i="1"/>
  <c r="V78" i="1"/>
  <c r="T78" i="1"/>
  <c r="R78" i="1"/>
  <c r="P78" i="1"/>
  <c r="N78" i="1"/>
  <c r="L78" i="1"/>
  <c r="CS77" i="1"/>
  <c r="CU77" i="1" s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J77" i="1"/>
  <c r="AH77" i="1"/>
  <c r="AF77" i="1"/>
  <c r="AD77" i="1"/>
  <c r="AB77" i="1"/>
  <c r="Z77" i="1"/>
  <c r="X77" i="1"/>
  <c r="V77" i="1"/>
  <c r="T77" i="1"/>
  <c r="R77" i="1"/>
  <c r="P77" i="1"/>
  <c r="N77" i="1"/>
  <c r="L77" i="1"/>
  <c r="CS76" i="1"/>
  <c r="CS75" i="1" s="1"/>
  <c r="CR76" i="1"/>
  <c r="CR75" i="1" s="1"/>
  <c r="CP76" i="1"/>
  <c r="CP75" i="1" s="1"/>
  <c r="CN76" i="1"/>
  <c r="CN75" i="1" s="1"/>
  <c r="CL76" i="1"/>
  <c r="CL75" i="1" s="1"/>
  <c r="CJ76" i="1"/>
  <c r="CH76" i="1"/>
  <c r="CH75" i="1" s="1"/>
  <c r="CF76" i="1"/>
  <c r="CF75" i="1" s="1"/>
  <c r="CD76" i="1"/>
  <c r="CD75" i="1" s="1"/>
  <c r="CB76" i="1"/>
  <c r="CB75" i="1" s="1"/>
  <c r="BZ76" i="1"/>
  <c r="BZ75" i="1" s="1"/>
  <c r="BX76" i="1"/>
  <c r="BV76" i="1"/>
  <c r="BV75" i="1" s="1"/>
  <c r="BT76" i="1"/>
  <c r="BR76" i="1"/>
  <c r="BR75" i="1" s="1"/>
  <c r="BP76" i="1"/>
  <c r="BP75" i="1" s="1"/>
  <c r="BN76" i="1"/>
  <c r="BN75" i="1" s="1"/>
  <c r="BL76" i="1"/>
  <c r="BJ76" i="1"/>
  <c r="BJ75" i="1" s="1"/>
  <c r="BH76" i="1"/>
  <c r="BF76" i="1"/>
  <c r="BF75" i="1" s="1"/>
  <c r="BD76" i="1"/>
  <c r="BB76" i="1"/>
  <c r="BB75" i="1" s="1"/>
  <c r="AZ76" i="1"/>
  <c r="AZ75" i="1" s="1"/>
  <c r="AX76" i="1"/>
  <c r="AX75" i="1" s="1"/>
  <c r="AV76" i="1"/>
  <c r="AT76" i="1"/>
  <c r="AT75" i="1" s="1"/>
  <c r="AR76" i="1"/>
  <c r="AP76" i="1"/>
  <c r="AP75" i="1" s="1"/>
  <c r="AN76" i="1"/>
  <c r="AL76" i="1"/>
  <c r="AL75" i="1" s="1"/>
  <c r="AJ76" i="1"/>
  <c r="AJ75" i="1" s="1"/>
  <c r="AH76" i="1"/>
  <c r="AH75" i="1" s="1"/>
  <c r="AF76" i="1"/>
  <c r="AF75" i="1" s="1"/>
  <c r="AD76" i="1"/>
  <c r="AD75" i="1" s="1"/>
  <c r="AB76" i="1"/>
  <c r="Z76" i="1"/>
  <c r="Z75" i="1" s="1"/>
  <c r="X76" i="1"/>
  <c r="V76" i="1"/>
  <c r="V75" i="1" s="1"/>
  <c r="T76" i="1"/>
  <c r="T75" i="1" s="1"/>
  <c r="R76" i="1"/>
  <c r="R75" i="1" s="1"/>
  <c r="P76" i="1"/>
  <c r="P75" i="1" s="1"/>
  <c r="N76" i="1"/>
  <c r="L76" i="1"/>
  <c r="CQ75" i="1"/>
  <c r="CO75" i="1"/>
  <c r="CK75" i="1"/>
  <c r="CI75" i="1"/>
  <c r="CG75" i="1"/>
  <c r="CE75" i="1"/>
  <c r="CC75" i="1"/>
  <c r="CA75" i="1"/>
  <c r="BY75" i="1"/>
  <c r="BW75" i="1"/>
  <c r="BU75" i="1"/>
  <c r="BQ75" i="1"/>
  <c r="BO75" i="1"/>
  <c r="BM75" i="1"/>
  <c r="BL75" i="1"/>
  <c r="BK75" i="1"/>
  <c r="BI75" i="1"/>
  <c r="BG75" i="1"/>
  <c r="BE75" i="1"/>
  <c r="BC75" i="1"/>
  <c r="BA75" i="1"/>
  <c r="AY75" i="1"/>
  <c r="AW75" i="1"/>
  <c r="AV75" i="1"/>
  <c r="AU75" i="1"/>
  <c r="AS75" i="1"/>
  <c r="AQ75" i="1"/>
  <c r="AO75" i="1"/>
  <c r="AM75" i="1"/>
  <c r="AK75" i="1"/>
  <c r="AG75" i="1"/>
  <c r="AE75" i="1"/>
  <c r="AC75" i="1"/>
  <c r="AA75" i="1"/>
  <c r="Y75" i="1"/>
  <c r="W75" i="1"/>
  <c r="U75" i="1"/>
  <c r="S75" i="1"/>
  <c r="Q75" i="1"/>
  <c r="O75" i="1"/>
  <c r="M75" i="1"/>
  <c r="K75" i="1"/>
  <c r="CS74" i="1"/>
  <c r="CS73" i="1" s="1"/>
  <c r="CR74" i="1"/>
  <c r="CR73" i="1" s="1"/>
  <c r="CP74" i="1"/>
  <c r="CP73" i="1" s="1"/>
  <c r="CN74" i="1"/>
  <c r="CN73" i="1" s="1"/>
  <c r="CL74" i="1"/>
  <c r="CL73" i="1" s="1"/>
  <c r="CJ74" i="1"/>
  <c r="CJ73" i="1" s="1"/>
  <c r="CH74" i="1"/>
  <c r="CH73" i="1" s="1"/>
  <c r="CF74" i="1"/>
  <c r="CF73" i="1" s="1"/>
  <c r="CD74" i="1"/>
  <c r="CB74" i="1"/>
  <c r="CB73" i="1" s="1"/>
  <c r="BZ74" i="1"/>
  <c r="BZ73" i="1" s="1"/>
  <c r="BX74" i="1"/>
  <c r="BX73" i="1" s="1"/>
  <c r="BV74" i="1"/>
  <c r="BT74" i="1"/>
  <c r="BT73" i="1" s="1"/>
  <c r="BR74" i="1"/>
  <c r="BR73" i="1" s="1"/>
  <c r="BP74" i="1"/>
  <c r="BP73" i="1" s="1"/>
  <c r="BN74" i="1"/>
  <c r="BL74" i="1"/>
  <c r="BL73" i="1" s="1"/>
  <c r="BJ74" i="1"/>
  <c r="BJ73" i="1" s="1"/>
  <c r="BH74" i="1"/>
  <c r="BH73" i="1" s="1"/>
  <c r="BF74" i="1"/>
  <c r="BD74" i="1"/>
  <c r="BD73" i="1" s="1"/>
  <c r="BB74" i="1"/>
  <c r="BB73" i="1" s="1"/>
  <c r="AZ74" i="1"/>
  <c r="AZ73" i="1" s="1"/>
  <c r="AX74" i="1"/>
  <c r="AV74" i="1"/>
  <c r="AV73" i="1" s="1"/>
  <c r="AT74" i="1"/>
  <c r="AT73" i="1" s="1"/>
  <c r="AR74" i="1"/>
  <c r="AR73" i="1" s="1"/>
  <c r="AP74" i="1"/>
  <c r="AN74" i="1"/>
  <c r="AN73" i="1" s="1"/>
  <c r="AL74" i="1"/>
  <c r="AL73" i="1" s="1"/>
  <c r="AJ74" i="1"/>
  <c r="AJ73" i="1" s="1"/>
  <c r="AH74" i="1"/>
  <c r="AF74" i="1"/>
  <c r="AF73" i="1" s="1"/>
  <c r="AD74" i="1"/>
  <c r="AD73" i="1" s="1"/>
  <c r="AB74" i="1"/>
  <c r="AB73" i="1" s="1"/>
  <c r="Z74" i="1"/>
  <c r="X74" i="1"/>
  <c r="X73" i="1" s="1"/>
  <c r="V74" i="1"/>
  <c r="V73" i="1" s="1"/>
  <c r="T74" i="1"/>
  <c r="T73" i="1" s="1"/>
  <c r="R74" i="1"/>
  <c r="R73" i="1" s="1"/>
  <c r="P74" i="1"/>
  <c r="P73" i="1" s="1"/>
  <c r="N74" i="1"/>
  <c r="N73" i="1" s="1"/>
  <c r="L74" i="1"/>
  <c r="CQ73" i="1"/>
  <c r="CO73" i="1"/>
  <c r="CK73" i="1"/>
  <c r="CI73" i="1"/>
  <c r="CG73" i="1"/>
  <c r="CE73" i="1"/>
  <c r="CD73" i="1"/>
  <c r="CC73" i="1"/>
  <c r="CA73" i="1"/>
  <c r="BY73" i="1"/>
  <c r="BW73" i="1"/>
  <c r="BV73" i="1"/>
  <c r="BU73" i="1"/>
  <c r="BQ73" i="1"/>
  <c r="BO73" i="1"/>
  <c r="BN73" i="1"/>
  <c r="BM73" i="1"/>
  <c r="BK73" i="1"/>
  <c r="BI73" i="1"/>
  <c r="BG73" i="1"/>
  <c r="BF73" i="1"/>
  <c r="BE73" i="1"/>
  <c r="BC73" i="1"/>
  <c r="BA73" i="1"/>
  <c r="AY73" i="1"/>
  <c r="AX73" i="1"/>
  <c r="AW73" i="1"/>
  <c r="AU73" i="1"/>
  <c r="AS73" i="1"/>
  <c r="AQ73" i="1"/>
  <c r="AP73" i="1"/>
  <c r="AO73" i="1"/>
  <c r="AM73" i="1"/>
  <c r="AK73" i="1"/>
  <c r="AH73" i="1"/>
  <c r="AG73" i="1"/>
  <c r="AE73" i="1"/>
  <c r="AC73" i="1"/>
  <c r="AA73" i="1"/>
  <c r="Z73" i="1"/>
  <c r="Y73" i="1"/>
  <c r="W73" i="1"/>
  <c r="U73" i="1"/>
  <c r="S73" i="1"/>
  <c r="Q73" i="1"/>
  <c r="O73" i="1"/>
  <c r="M73" i="1"/>
  <c r="K73" i="1"/>
  <c r="CS72" i="1"/>
  <c r="CU72" i="1" s="1"/>
  <c r="CR72" i="1"/>
  <c r="CP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X72" i="1"/>
  <c r="AV72" i="1"/>
  <c r="AT72" i="1"/>
  <c r="AR72" i="1"/>
  <c r="AP72" i="1"/>
  <c r="AN72" i="1"/>
  <c r="AL72" i="1"/>
  <c r="AJ72" i="1"/>
  <c r="AH72" i="1"/>
  <c r="AF72" i="1"/>
  <c r="AD72" i="1"/>
  <c r="AB72" i="1"/>
  <c r="Z72" i="1"/>
  <c r="X72" i="1"/>
  <c r="V72" i="1"/>
  <c r="T72" i="1"/>
  <c r="R72" i="1"/>
  <c r="P72" i="1"/>
  <c r="N72" i="1"/>
  <c r="L72" i="1"/>
  <c r="CS71" i="1"/>
  <c r="CS70" i="1" s="1"/>
  <c r="CR71" i="1"/>
  <c r="CR70" i="1" s="1"/>
  <c r="CP71" i="1"/>
  <c r="CP70" i="1" s="1"/>
  <c r="CN71" i="1"/>
  <c r="CN70" i="1" s="1"/>
  <c r="CL71" i="1"/>
  <c r="CL70" i="1" s="1"/>
  <c r="CJ71" i="1"/>
  <c r="CJ70" i="1" s="1"/>
  <c r="CH71" i="1"/>
  <c r="CH70" i="1" s="1"/>
  <c r="CF71" i="1"/>
  <c r="CF70" i="1" s="1"/>
  <c r="CD71" i="1"/>
  <c r="CD70" i="1" s="1"/>
  <c r="CB71" i="1"/>
  <c r="CB70" i="1" s="1"/>
  <c r="BZ71" i="1"/>
  <c r="BZ70" i="1" s="1"/>
  <c r="BX71" i="1"/>
  <c r="BV71" i="1"/>
  <c r="BV70" i="1" s="1"/>
  <c r="BT71" i="1"/>
  <c r="BT70" i="1" s="1"/>
  <c r="BR71" i="1"/>
  <c r="BR70" i="1" s="1"/>
  <c r="BP71" i="1"/>
  <c r="BP70" i="1" s="1"/>
  <c r="BN71" i="1"/>
  <c r="BN70" i="1" s="1"/>
  <c r="BL71" i="1"/>
  <c r="BL70" i="1" s="1"/>
  <c r="BJ71" i="1"/>
  <c r="BJ70" i="1" s="1"/>
  <c r="BH71" i="1"/>
  <c r="BH70" i="1" s="1"/>
  <c r="BF71" i="1"/>
  <c r="BF70" i="1" s="1"/>
  <c r="BD71" i="1"/>
  <c r="BD70" i="1" s="1"/>
  <c r="BB71" i="1"/>
  <c r="BB70" i="1" s="1"/>
  <c r="AZ71" i="1"/>
  <c r="AZ70" i="1" s="1"/>
  <c r="AX71" i="1"/>
  <c r="AX70" i="1" s="1"/>
  <c r="AV71" i="1"/>
  <c r="AV70" i="1" s="1"/>
  <c r="AT71" i="1"/>
  <c r="AT70" i="1" s="1"/>
  <c r="AR71" i="1"/>
  <c r="AP71" i="1"/>
  <c r="AP70" i="1" s="1"/>
  <c r="AN71" i="1"/>
  <c r="AN70" i="1" s="1"/>
  <c r="AL71" i="1"/>
  <c r="AL70" i="1" s="1"/>
  <c r="AJ71" i="1"/>
  <c r="AJ70" i="1" s="1"/>
  <c r="AH71" i="1"/>
  <c r="AH70" i="1" s="1"/>
  <c r="AF71" i="1"/>
  <c r="AF70" i="1" s="1"/>
  <c r="AD71" i="1"/>
  <c r="AD70" i="1" s="1"/>
  <c r="AB71" i="1"/>
  <c r="AB70" i="1" s="1"/>
  <c r="Z71" i="1"/>
  <c r="Z70" i="1" s="1"/>
  <c r="X71" i="1"/>
  <c r="X70" i="1" s="1"/>
  <c r="V71" i="1"/>
  <c r="V70" i="1" s="1"/>
  <c r="T71" i="1"/>
  <c r="T70" i="1" s="1"/>
  <c r="R71" i="1"/>
  <c r="R70" i="1" s="1"/>
  <c r="P71" i="1"/>
  <c r="P70" i="1" s="1"/>
  <c r="N71" i="1"/>
  <c r="L71" i="1"/>
  <c r="CQ70" i="1"/>
  <c r="CO70" i="1"/>
  <c r="CK70" i="1"/>
  <c r="CI70" i="1"/>
  <c r="CG70" i="1"/>
  <c r="CE70" i="1"/>
  <c r="CC70" i="1"/>
  <c r="CA70" i="1"/>
  <c r="BY70" i="1"/>
  <c r="BX70" i="1"/>
  <c r="BW70" i="1"/>
  <c r="BU70" i="1"/>
  <c r="BQ70" i="1"/>
  <c r="BO70" i="1"/>
  <c r="BM70" i="1"/>
  <c r="BK70" i="1"/>
  <c r="BI70" i="1"/>
  <c r="BG70" i="1"/>
  <c r="BE70" i="1"/>
  <c r="BC70" i="1"/>
  <c r="BA70" i="1"/>
  <c r="AY70" i="1"/>
  <c r="AW70" i="1"/>
  <c r="AU70" i="1"/>
  <c r="AS70" i="1"/>
  <c r="AR70" i="1"/>
  <c r="AQ70" i="1"/>
  <c r="AO70" i="1"/>
  <c r="AM70" i="1"/>
  <c r="AK70" i="1"/>
  <c r="AG70" i="1"/>
  <c r="AE70" i="1"/>
  <c r="AC70" i="1"/>
  <c r="AA70" i="1"/>
  <c r="Y70" i="1"/>
  <c r="W70" i="1"/>
  <c r="U70" i="1"/>
  <c r="S70" i="1"/>
  <c r="Q70" i="1"/>
  <c r="O70" i="1"/>
  <c r="M70" i="1"/>
  <c r="L70" i="1"/>
  <c r="K70" i="1"/>
  <c r="CS69" i="1"/>
  <c r="CR69" i="1"/>
  <c r="CP69" i="1"/>
  <c r="CN69" i="1"/>
  <c r="CL69" i="1"/>
  <c r="CJ69" i="1"/>
  <c r="CH69" i="1"/>
  <c r="CF69" i="1"/>
  <c r="CD69" i="1"/>
  <c r="CB69" i="1"/>
  <c r="BZ69" i="1"/>
  <c r="BX69" i="1"/>
  <c r="BV69" i="1"/>
  <c r="BT69" i="1"/>
  <c r="BR69" i="1"/>
  <c r="BP69" i="1"/>
  <c r="BN69" i="1"/>
  <c r="BL69" i="1"/>
  <c r="BJ69" i="1"/>
  <c r="BH69" i="1"/>
  <c r="BF69" i="1"/>
  <c r="BD69" i="1"/>
  <c r="BB69" i="1"/>
  <c r="AZ69" i="1"/>
  <c r="AX69" i="1"/>
  <c r="AV69" i="1"/>
  <c r="AT69" i="1"/>
  <c r="AR69" i="1"/>
  <c r="AP69" i="1"/>
  <c r="AN69" i="1"/>
  <c r="AL69" i="1"/>
  <c r="AJ69" i="1"/>
  <c r="AH69" i="1"/>
  <c r="AF69" i="1"/>
  <c r="AD69" i="1"/>
  <c r="AB69" i="1"/>
  <c r="Z69" i="1"/>
  <c r="X69" i="1"/>
  <c r="V69" i="1"/>
  <c r="T69" i="1"/>
  <c r="R69" i="1"/>
  <c r="P69" i="1"/>
  <c r="N69" i="1"/>
  <c r="L69" i="1"/>
  <c r="CS68" i="1"/>
  <c r="CU68" i="1" s="1"/>
  <c r="CR68" i="1"/>
  <c r="CR67" i="1" s="1"/>
  <c r="CP68" i="1"/>
  <c r="CN68" i="1"/>
  <c r="CL68" i="1"/>
  <c r="CJ68" i="1"/>
  <c r="CJ67" i="1" s="1"/>
  <c r="CH68" i="1"/>
  <c r="CF68" i="1"/>
  <c r="CD68" i="1"/>
  <c r="CB68" i="1"/>
  <c r="CB67" i="1" s="1"/>
  <c r="BZ68" i="1"/>
  <c r="BX68" i="1"/>
  <c r="BV68" i="1"/>
  <c r="BV67" i="1" s="1"/>
  <c r="BT68" i="1"/>
  <c r="BT67" i="1" s="1"/>
  <c r="BR68" i="1"/>
  <c r="BP68" i="1"/>
  <c r="BN68" i="1"/>
  <c r="BL68" i="1"/>
  <c r="BL67" i="1" s="1"/>
  <c r="BJ68" i="1"/>
  <c r="BH68" i="1"/>
  <c r="BF68" i="1"/>
  <c r="BD68" i="1"/>
  <c r="BD67" i="1" s="1"/>
  <c r="BB68" i="1"/>
  <c r="AZ68" i="1"/>
  <c r="AX68" i="1"/>
  <c r="AV68" i="1"/>
  <c r="AV67" i="1" s="1"/>
  <c r="AT68" i="1"/>
  <c r="AR68" i="1"/>
  <c r="AP68" i="1"/>
  <c r="AP67" i="1" s="1"/>
  <c r="AN68" i="1"/>
  <c r="AN67" i="1" s="1"/>
  <c r="AL68" i="1"/>
  <c r="AJ68" i="1"/>
  <c r="AH68" i="1"/>
  <c r="AF68" i="1"/>
  <c r="AF67" i="1" s="1"/>
  <c r="AD68" i="1"/>
  <c r="AB68" i="1"/>
  <c r="Z68" i="1"/>
  <c r="X68" i="1"/>
  <c r="X67" i="1" s="1"/>
  <c r="V68" i="1"/>
  <c r="T68" i="1"/>
  <c r="R68" i="1"/>
  <c r="P68" i="1"/>
  <c r="P67" i="1" s="1"/>
  <c r="N68" i="1"/>
  <c r="L68" i="1"/>
  <c r="CQ67" i="1"/>
  <c r="CO67" i="1"/>
  <c r="CK67" i="1"/>
  <c r="CI67" i="1"/>
  <c r="CG67" i="1"/>
  <c r="CE67" i="1"/>
  <c r="CC67" i="1"/>
  <c r="CA67" i="1"/>
  <c r="BY67" i="1"/>
  <c r="BW67" i="1"/>
  <c r="BU67" i="1"/>
  <c r="BQ67" i="1"/>
  <c r="BO67" i="1"/>
  <c r="BM67" i="1"/>
  <c r="BK67" i="1"/>
  <c r="BI67" i="1"/>
  <c r="BG67" i="1"/>
  <c r="BE67" i="1"/>
  <c r="BC67" i="1"/>
  <c r="BA67" i="1"/>
  <c r="AY67" i="1"/>
  <c r="AW67" i="1"/>
  <c r="AU67" i="1"/>
  <c r="AS67" i="1"/>
  <c r="AQ67" i="1"/>
  <c r="AO67" i="1"/>
  <c r="AM67" i="1"/>
  <c r="AK67" i="1"/>
  <c r="AG67" i="1"/>
  <c r="AE67" i="1"/>
  <c r="AC67" i="1"/>
  <c r="AA67" i="1"/>
  <c r="Y67" i="1"/>
  <c r="W67" i="1"/>
  <c r="U67" i="1"/>
  <c r="S67" i="1"/>
  <c r="Q67" i="1"/>
  <c r="O67" i="1"/>
  <c r="M67" i="1"/>
  <c r="K67" i="1"/>
  <c r="CS66" i="1"/>
  <c r="CU66" i="1" s="1"/>
  <c r="CR66" i="1"/>
  <c r="CP66" i="1"/>
  <c r="CN66" i="1"/>
  <c r="CL66" i="1"/>
  <c r="CJ66" i="1"/>
  <c r="CH66" i="1"/>
  <c r="CF66" i="1"/>
  <c r="CD66" i="1"/>
  <c r="CB66" i="1"/>
  <c r="BZ66" i="1"/>
  <c r="BX66" i="1"/>
  <c r="BV66" i="1"/>
  <c r="BT66" i="1"/>
  <c r="BR66" i="1"/>
  <c r="BP66" i="1"/>
  <c r="BN66" i="1"/>
  <c r="BL66" i="1"/>
  <c r="BJ66" i="1"/>
  <c r="BH66" i="1"/>
  <c r="BF66" i="1"/>
  <c r="BD66" i="1"/>
  <c r="BB66" i="1"/>
  <c r="AZ66" i="1"/>
  <c r="AX66" i="1"/>
  <c r="AV66" i="1"/>
  <c r="AT66" i="1"/>
  <c r="AR66" i="1"/>
  <c r="AP66" i="1"/>
  <c r="AN66" i="1"/>
  <c r="AL66" i="1"/>
  <c r="AJ66" i="1"/>
  <c r="AH66" i="1"/>
  <c r="AF66" i="1"/>
  <c r="AD66" i="1"/>
  <c r="AB66" i="1"/>
  <c r="Z66" i="1"/>
  <c r="X66" i="1"/>
  <c r="V66" i="1"/>
  <c r="T66" i="1"/>
  <c r="R66" i="1"/>
  <c r="P66" i="1"/>
  <c r="N66" i="1"/>
  <c r="L66" i="1"/>
  <c r="CS65" i="1"/>
  <c r="CU65" i="1" s="1"/>
  <c r="CR65" i="1"/>
  <c r="CP65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N65" i="1"/>
  <c r="BL65" i="1"/>
  <c r="BJ65" i="1"/>
  <c r="BH65" i="1"/>
  <c r="BF65" i="1"/>
  <c r="BD65" i="1"/>
  <c r="BB65" i="1"/>
  <c r="AZ65" i="1"/>
  <c r="AX65" i="1"/>
  <c r="AV65" i="1"/>
  <c r="AT65" i="1"/>
  <c r="AR65" i="1"/>
  <c r="AP65" i="1"/>
  <c r="AN65" i="1"/>
  <c r="AL65" i="1"/>
  <c r="AJ65" i="1"/>
  <c r="AH65" i="1"/>
  <c r="AF65" i="1"/>
  <c r="AD65" i="1"/>
  <c r="AB65" i="1"/>
  <c r="Z65" i="1"/>
  <c r="X65" i="1"/>
  <c r="V65" i="1"/>
  <c r="T65" i="1"/>
  <c r="R65" i="1"/>
  <c r="P65" i="1"/>
  <c r="N65" i="1"/>
  <c r="L65" i="1"/>
  <c r="CQ64" i="1"/>
  <c r="CO64" i="1"/>
  <c r="CK64" i="1"/>
  <c r="CI64" i="1"/>
  <c r="CG64" i="1"/>
  <c r="CE64" i="1"/>
  <c r="CC64" i="1"/>
  <c r="CA64" i="1"/>
  <c r="BY64" i="1"/>
  <c r="BW64" i="1"/>
  <c r="BU64" i="1"/>
  <c r="BQ64" i="1"/>
  <c r="BO64" i="1"/>
  <c r="BM64" i="1"/>
  <c r="BK64" i="1"/>
  <c r="BI64" i="1"/>
  <c r="BG64" i="1"/>
  <c r="BE64" i="1"/>
  <c r="BC64" i="1"/>
  <c r="BA64" i="1"/>
  <c r="AY64" i="1"/>
  <c r="AW64" i="1"/>
  <c r="AU64" i="1"/>
  <c r="AS64" i="1"/>
  <c r="AQ64" i="1"/>
  <c r="AO64" i="1"/>
  <c r="AM64" i="1"/>
  <c r="AK64" i="1"/>
  <c r="AG64" i="1"/>
  <c r="AE64" i="1"/>
  <c r="AC64" i="1"/>
  <c r="AA64" i="1"/>
  <c r="Y64" i="1"/>
  <c r="W64" i="1"/>
  <c r="U64" i="1"/>
  <c r="S64" i="1"/>
  <c r="Q64" i="1"/>
  <c r="O64" i="1"/>
  <c r="M64" i="1"/>
  <c r="K64" i="1"/>
  <c r="CS63" i="1"/>
  <c r="CU63" i="1" s="1"/>
  <c r="CR63" i="1"/>
  <c r="CP63" i="1"/>
  <c r="CN63" i="1"/>
  <c r="CL63" i="1"/>
  <c r="CJ63" i="1"/>
  <c r="CH63" i="1"/>
  <c r="CF63" i="1"/>
  <c r="CD63" i="1"/>
  <c r="CB63" i="1"/>
  <c r="BZ63" i="1"/>
  <c r="BX63" i="1"/>
  <c r="BV63" i="1"/>
  <c r="BT63" i="1"/>
  <c r="BR63" i="1"/>
  <c r="BP63" i="1"/>
  <c r="BN63" i="1"/>
  <c r="BL63" i="1"/>
  <c r="BJ63" i="1"/>
  <c r="BH63" i="1"/>
  <c r="BF63" i="1"/>
  <c r="BD63" i="1"/>
  <c r="BB63" i="1"/>
  <c r="AZ63" i="1"/>
  <c r="AX63" i="1"/>
  <c r="AV63" i="1"/>
  <c r="AT63" i="1"/>
  <c r="AR63" i="1"/>
  <c r="AP63" i="1"/>
  <c r="AN63" i="1"/>
  <c r="AL63" i="1"/>
  <c r="AJ63" i="1"/>
  <c r="AH63" i="1"/>
  <c r="AF63" i="1"/>
  <c r="AD63" i="1"/>
  <c r="AB63" i="1"/>
  <c r="Z63" i="1"/>
  <c r="X63" i="1"/>
  <c r="V63" i="1"/>
  <c r="T63" i="1"/>
  <c r="R63" i="1"/>
  <c r="P63" i="1"/>
  <c r="N63" i="1"/>
  <c r="L63" i="1"/>
  <c r="CS62" i="1"/>
  <c r="CR62" i="1"/>
  <c r="CP62" i="1"/>
  <c r="CN62" i="1"/>
  <c r="CL62" i="1"/>
  <c r="CJ62" i="1"/>
  <c r="CH62" i="1"/>
  <c r="CF62" i="1"/>
  <c r="CD62" i="1"/>
  <c r="CB62" i="1"/>
  <c r="BZ62" i="1"/>
  <c r="BX62" i="1"/>
  <c r="BV62" i="1"/>
  <c r="BT62" i="1"/>
  <c r="BR62" i="1"/>
  <c r="BP62" i="1"/>
  <c r="BN62" i="1"/>
  <c r="BL62" i="1"/>
  <c r="BJ62" i="1"/>
  <c r="BH62" i="1"/>
  <c r="BF62" i="1"/>
  <c r="BD62" i="1"/>
  <c r="BB62" i="1"/>
  <c r="AZ62" i="1"/>
  <c r="AX62" i="1"/>
  <c r="AV62" i="1"/>
  <c r="AT62" i="1"/>
  <c r="AR62" i="1"/>
  <c r="AP62" i="1"/>
  <c r="AN62" i="1"/>
  <c r="AL62" i="1"/>
  <c r="AJ62" i="1"/>
  <c r="AH62" i="1"/>
  <c r="AF62" i="1"/>
  <c r="AD62" i="1"/>
  <c r="AB62" i="1"/>
  <c r="Z62" i="1"/>
  <c r="X62" i="1"/>
  <c r="V62" i="1"/>
  <c r="T62" i="1"/>
  <c r="R62" i="1"/>
  <c r="P62" i="1"/>
  <c r="N62" i="1"/>
  <c r="L62" i="1"/>
  <c r="CS61" i="1"/>
  <c r="CU61" i="1" s="1"/>
  <c r="CR61" i="1"/>
  <c r="CP61" i="1"/>
  <c r="CN61" i="1"/>
  <c r="CL61" i="1"/>
  <c r="CL60" i="1" s="1"/>
  <c r="CJ61" i="1"/>
  <c r="CJ60" i="1" s="1"/>
  <c r="CH61" i="1"/>
  <c r="CH60" i="1" s="1"/>
  <c r="CF61" i="1"/>
  <c r="CD61" i="1"/>
  <c r="CD60" i="1" s="1"/>
  <c r="CB61" i="1"/>
  <c r="CB60" i="1" s="1"/>
  <c r="BZ61" i="1"/>
  <c r="BX61" i="1"/>
  <c r="BV61" i="1"/>
  <c r="BV60" i="1" s="1"/>
  <c r="BT61" i="1"/>
  <c r="BR61" i="1"/>
  <c r="BR60" i="1" s="1"/>
  <c r="BP61" i="1"/>
  <c r="BN61" i="1"/>
  <c r="BN60" i="1" s="1"/>
  <c r="BL61" i="1"/>
  <c r="BL60" i="1" s="1"/>
  <c r="BJ61" i="1"/>
  <c r="BJ60" i="1" s="1"/>
  <c r="BH61" i="1"/>
  <c r="BF61" i="1"/>
  <c r="BF60" i="1" s="1"/>
  <c r="BD61" i="1"/>
  <c r="BD60" i="1" s="1"/>
  <c r="BB61" i="1"/>
  <c r="AZ61" i="1"/>
  <c r="AX61" i="1"/>
  <c r="AX60" i="1" s="1"/>
  <c r="AV61" i="1"/>
  <c r="AV60" i="1" s="1"/>
  <c r="AT61" i="1"/>
  <c r="AT60" i="1" s="1"/>
  <c r="AR61" i="1"/>
  <c r="AP61" i="1"/>
  <c r="AP60" i="1" s="1"/>
  <c r="AN61" i="1"/>
  <c r="AN60" i="1" s="1"/>
  <c r="AL61" i="1"/>
  <c r="AJ61" i="1"/>
  <c r="AH61" i="1"/>
  <c r="AH60" i="1" s="1"/>
  <c r="AF61" i="1"/>
  <c r="AF60" i="1" s="1"/>
  <c r="AD61" i="1"/>
  <c r="AB61" i="1"/>
  <c r="Z61" i="1"/>
  <c r="Z60" i="1" s="1"/>
  <c r="X61" i="1"/>
  <c r="X60" i="1" s="1"/>
  <c r="V61" i="1"/>
  <c r="V60" i="1" s="1"/>
  <c r="T61" i="1"/>
  <c r="R61" i="1"/>
  <c r="R60" i="1" s="1"/>
  <c r="P61" i="1"/>
  <c r="P60" i="1" s="1"/>
  <c r="N61" i="1"/>
  <c r="L61" i="1"/>
  <c r="CQ60" i="1"/>
  <c r="CO60" i="1"/>
  <c r="CK60" i="1"/>
  <c r="CI60" i="1"/>
  <c r="CG60" i="1"/>
  <c r="CE60" i="1"/>
  <c r="CC60" i="1"/>
  <c r="CA60" i="1"/>
  <c r="BY60" i="1"/>
  <c r="BX60" i="1"/>
  <c r="BW60" i="1"/>
  <c r="BU60" i="1"/>
  <c r="BT60" i="1"/>
  <c r="BQ60" i="1"/>
  <c r="BO60" i="1"/>
  <c r="BM60" i="1"/>
  <c r="BK60" i="1"/>
  <c r="BI60" i="1"/>
  <c r="BG60" i="1"/>
  <c r="BE60" i="1"/>
  <c r="BC60" i="1"/>
  <c r="BA60" i="1"/>
  <c r="AZ60" i="1"/>
  <c r="AY60" i="1"/>
  <c r="AW60" i="1"/>
  <c r="AU60" i="1"/>
  <c r="AS60" i="1"/>
  <c r="AR60" i="1"/>
  <c r="AQ60" i="1"/>
  <c r="AO60" i="1"/>
  <c r="AM60" i="1"/>
  <c r="AK60" i="1"/>
  <c r="AG60" i="1"/>
  <c r="AE60" i="1"/>
  <c r="AC60" i="1"/>
  <c r="AB60" i="1"/>
  <c r="AA60" i="1"/>
  <c r="Y60" i="1"/>
  <c r="W60" i="1"/>
  <c r="U60" i="1"/>
  <c r="T60" i="1"/>
  <c r="S60" i="1"/>
  <c r="Q60" i="1"/>
  <c r="O60" i="1"/>
  <c r="M60" i="1"/>
  <c r="L60" i="1"/>
  <c r="K60" i="1"/>
  <c r="CS59" i="1"/>
  <c r="CU59" i="1" s="1"/>
  <c r="CR59" i="1"/>
  <c r="CP59" i="1"/>
  <c r="CN59" i="1"/>
  <c r="CL59" i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F59" i="1"/>
  <c r="BD59" i="1"/>
  <c r="BB59" i="1"/>
  <c r="AZ59" i="1"/>
  <c r="AX59" i="1"/>
  <c r="AV59" i="1"/>
  <c r="AT59" i="1"/>
  <c r="AR59" i="1"/>
  <c r="AP59" i="1"/>
  <c r="AN59" i="1"/>
  <c r="AL59" i="1"/>
  <c r="AJ59" i="1"/>
  <c r="AH59" i="1"/>
  <c r="AF59" i="1"/>
  <c r="AD59" i="1"/>
  <c r="AB59" i="1"/>
  <c r="Z59" i="1"/>
  <c r="X59" i="1"/>
  <c r="V59" i="1"/>
  <c r="T59" i="1"/>
  <c r="R59" i="1"/>
  <c r="P59" i="1"/>
  <c r="N59" i="1"/>
  <c r="L59" i="1"/>
  <c r="CS58" i="1"/>
  <c r="CU58" i="1" s="1"/>
  <c r="CR58" i="1"/>
  <c r="CP58" i="1"/>
  <c r="CN58" i="1"/>
  <c r="CL58" i="1"/>
  <c r="CJ58" i="1"/>
  <c r="CH58" i="1"/>
  <c r="CF58" i="1"/>
  <c r="CD58" i="1"/>
  <c r="CB58" i="1"/>
  <c r="BZ58" i="1"/>
  <c r="BX58" i="1"/>
  <c r="BV58" i="1"/>
  <c r="BT58" i="1"/>
  <c r="BR58" i="1"/>
  <c r="BP58" i="1"/>
  <c r="BN58" i="1"/>
  <c r="BL58" i="1"/>
  <c r="BJ58" i="1"/>
  <c r="BH58" i="1"/>
  <c r="BF58" i="1"/>
  <c r="BD58" i="1"/>
  <c r="BB58" i="1"/>
  <c r="AZ58" i="1"/>
  <c r="AX58" i="1"/>
  <c r="AV58" i="1"/>
  <c r="AT58" i="1"/>
  <c r="AR58" i="1"/>
  <c r="AP58" i="1"/>
  <c r="AN58" i="1"/>
  <c r="AL58" i="1"/>
  <c r="AJ58" i="1"/>
  <c r="AH58" i="1"/>
  <c r="AF58" i="1"/>
  <c r="AD58" i="1"/>
  <c r="AB58" i="1"/>
  <c r="Z58" i="1"/>
  <c r="X58" i="1"/>
  <c r="V58" i="1"/>
  <c r="T58" i="1"/>
  <c r="R58" i="1"/>
  <c r="P58" i="1"/>
  <c r="N58" i="1"/>
  <c r="L58" i="1"/>
  <c r="CS57" i="1"/>
  <c r="CU57" i="1" s="1"/>
  <c r="CR57" i="1"/>
  <c r="CP57" i="1"/>
  <c r="CN57" i="1"/>
  <c r="CL57" i="1"/>
  <c r="CJ57" i="1"/>
  <c r="CH57" i="1"/>
  <c r="CF57" i="1"/>
  <c r="CD57" i="1"/>
  <c r="CB57" i="1"/>
  <c r="BZ57" i="1"/>
  <c r="BX57" i="1"/>
  <c r="BV57" i="1"/>
  <c r="BT57" i="1"/>
  <c r="BR57" i="1"/>
  <c r="BP57" i="1"/>
  <c r="BN57" i="1"/>
  <c r="BL57" i="1"/>
  <c r="BJ57" i="1"/>
  <c r="BH57" i="1"/>
  <c r="BF57" i="1"/>
  <c r="BD57" i="1"/>
  <c r="BB57" i="1"/>
  <c r="AZ57" i="1"/>
  <c r="AX57" i="1"/>
  <c r="AV57" i="1"/>
  <c r="AT57" i="1"/>
  <c r="AR57" i="1"/>
  <c r="AP57" i="1"/>
  <c r="AN57" i="1"/>
  <c r="AL57" i="1"/>
  <c r="AJ57" i="1"/>
  <c r="AH57" i="1"/>
  <c r="AF57" i="1"/>
  <c r="AD57" i="1"/>
  <c r="AB57" i="1"/>
  <c r="Z57" i="1"/>
  <c r="X57" i="1"/>
  <c r="V57" i="1"/>
  <c r="T57" i="1"/>
  <c r="R57" i="1"/>
  <c r="P57" i="1"/>
  <c r="N57" i="1"/>
  <c r="L57" i="1"/>
  <c r="CS56" i="1"/>
  <c r="CU56" i="1" s="1"/>
  <c r="CR56" i="1"/>
  <c r="CP56" i="1"/>
  <c r="CN56" i="1"/>
  <c r="CL56" i="1"/>
  <c r="CJ56" i="1"/>
  <c r="CH56" i="1"/>
  <c r="CF56" i="1"/>
  <c r="CD56" i="1"/>
  <c r="CB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B56" i="1"/>
  <c r="AZ56" i="1"/>
  <c r="AX56" i="1"/>
  <c r="AV56" i="1"/>
  <c r="AT56" i="1"/>
  <c r="AR56" i="1"/>
  <c r="AP56" i="1"/>
  <c r="AN56" i="1"/>
  <c r="AL56" i="1"/>
  <c r="AJ56" i="1"/>
  <c r="AH56" i="1"/>
  <c r="AF56" i="1"/>
  <c r="AD56" i="1"/>
  <c r="AB56" i="1"/>
  <c r="Z56" i="1"/>
  <c r="X56" i="1"/>
  <c r="V56" i="1"/>
  <c r="T56" i="1"/>
  <c r="R56" i="1"/>
  <c r="P56" i="1"/>
  <c r="N56" i="1"/>
  <c r="L56" i="1"/>
  <c r="CS55" i="1"/>
  <c r="CU55" i="1" s="1"/>
  <c r="CR55" i="1"/>
  <c r="CP55" i="1"/>
  <c r="CN55" i="1"/>
  <c r="CL55" i="1"/>
  <c r="CJ55" i="1"/>
  <c r="CH55" i="1"/>
  <c r="CF55" i="1"/>
  <c r="CD55" i="1"/>
  <c r="CB55" i="1"/>
  <c r="BZ55" i="1"/>
  <c r="BX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R55" i="1"/>
  <c r="AP55" i="1"/>
  <c r="AN55" i="1"/>
  <c r="AL55" i="1"/>
  <c r="AJ55" i="1"/>
  <c r="AH55" i="1"/>
  <c r="AF55" i="1"/>
  <c r="AD55" i="1"/>
  <c r="AB55" i="1"/>
  <c r="Z55" i="1"/>
  <c r="X55" i="1"/>
  <c r="V55" i="1"/>
  <c r="T55" i="1"/>
  <c r="R55" i="1"/>
  <c r="P55" i="1"/>
  <c r="N55" i="1"/>
  <c r="L55" i="1"/>
  <c r="CS54" i="1"/>
  <c r="CU54" i="1" s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P54" i="1"/>
  <c r="AN54" i="1"/>
  <c r="AL54" i="1"/>
  <c r="AJ54" i="1"/>
  <c r="AH54" i="1"/>
  <c r="AF54" i="1"/>
  <c r="AD54" i="1"/>
  <c r="AB54" i="1"/>
  <c r="Z54" i="1"/>
  <c r="X54" i="1"/>
  <c r="V54" i="1"/>
  <c r="T54" i="1"/>
  <c r="R54" i="1"/>
  <c r="P54" i="1"/>
  <c r="N54" i="1"/>
  <c r="L54" i="1"/>
  <c r="CS53" i="1"/>
  <c r="CU53" i="1" s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J53" i="1"/>
  <c r="AH53" i="1"/>
  <c r="AF53" i="1"/>
  <c r="AD53" i="1"/>
  <c r="AB53" i="1"/>
  <c r="Z53" i="1"/>
  <c r="X53" i="1"/>
  <c r="V53" i="1"/>
  <c r="T53" i="1"/>
  <c r="R53" i="1"/>
  <c r="P53" i="1"/>
  <c r="N53" i="1"/>
  <c r="L53" i="1"/>
  <c r="CS52" i="1"/>
  <c r="CU52" i="1" s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F52" i="1"/>
  <c r="BD52" i="1"/>
  <c r="BB52" i="1"/>
  <c r="AZ52" i="1"/>
  <c r="AX52" i="1"/>
  <c r="AV52" i="1"/>
  <c r="AT52" i="1"/>
  <c r="AR52" i="1"/>
  <c r="AP52" i="1"/>
  <c r="AN52" i="1"/>
  <c r="AL52" i="1"/>
  <c r="AJ52" i="1"/>
  <c r="AH52" i="1"/>
  <c r="AF52" i="1"/>
  <c r="AD52" i="1"/>
  <c r="AB52" i="1"/>
  <c r="Z52" i="1"/>
  <c r="X52" i="1"/>
  <c r="V52" i="1"/>
  <c r="T52" i="1"/>
  <c r="R52" i="1"/>
  <c r="P52" i="1"/>
  <c r="N52" i="1"/>
  <c r="L52" i="1"/>
  <c r="CS51" i="1"/>
  <c r="CU51" i="1" s="1"/>
  <c r="CR51" i="1"/>
  <c r="CP51" i="1"/>
  <c r="CN51" i="1"/>
  <c r="CL51" i="1"/>
  <c r="CJ51" i="1"/>
  <c r="CH51" i="1"/>
  <c r="CF51" i="1"/>
  <c r="CD51" i="1"/>
  <c r="CB51" i="1"/>
  <c r="BZ51" i="1"/>
  <c r="BX51" i="1"/>
  <c r="BV51" i="1"/>
  <c r="BT51" i="1"/>
  <c r="BR51" i="1"/>
  <c r="BP51" i="1"/>
  <c r="BN51" i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N51" i="1"/>
  <c r="AL51" i="1"/>
  <c r="AJ51" i="1"/>
  <c r="AH51" i="1"/>
  <c r="AF51" i="1"/>
  <c r="AD51" i="1"/>
  <c r="AB51" i="1"/>
  <c r="Z51" i="1"/>
  <c r="X51" i="1"/>
  <c r="V51" i="1"/>
  <c r="T51" i="1"/>
  <c r="R51" i="1"/>
  <c r="P51" i="1"/>
  <c r="N51" i="1"/>
  <c r="L51" i="1"/>
  <c r="CS50" i="1"/>
  <c r="CU50" i="1" s="1"/>
  <c r="CR50" i="1"/>
  <c r="CP50" i="1"/>
  <c r="CN50" i="1"/>
  <c r="CL50" i="1"/>
  <c r="CJ50" i="1"/>
  <c r="CH50" i="1"/>
  <c r="CF50" i="1"/>
  <c r="CD50" i="1"/>
  <c r="CB50" i="1"/>
  <c r="BZ50" i="1"/>
  <c r="BX50" i="1"/>
  <c r="BV50" i="1"/>
  <c r="BT50" i="1"/>
  <c r="BR50" i="1"/>
  <c r="BP50" i="1"/>
  <c r="BN50" i="1"/>
  <c r="BL50" i="1"/>
  <c r="BJ50" i="1"/>
  <c r="BH50" i="1"/>
  <c r="BF50" i="1"/>
  <c r="BD50" i="1"/>
  <c r="BB50" i="1"/>
  <c r="AZ50" i="1"/>
  <c r="AX50" i="1"/>
  <c r="AV50" i="1"/>
  <c r="AT50" i="1"/>
  <c r="AR50" i="1"/>
  <c r="AR49" i="1" s="1"/>
  <c r="AP50" i="1"/>
  <c r="AN50" i="1"/>
  <c r="AL50" i="1"/>
  <c r="AJ50" i="1"/>
  <c r="AH50" i="1"/>
  <c r="AF50" i="1"/>
  <c r="AD50" i="1"/>
  <c r="AB50" i="1"/>
  <c r="Z50" i="1"/>
  <c r="X50" i="1"/>
  <c r="V50" i="1"/>
  <c r="T50" i="1"/>
  <c r="R50" i="1"/>
  <c r="P50" i="1"/>
  <c r="N50" i="1"/>
  <c r="L50" i="1"/>
  <c r="CQ49" i="1"/>
  <c r="CO49" i="1"/>
  <c r="CK49" i="1"/>
  <c r="CI49" i="1"/>
  <c r="CG49" i="1"/>
  <c r="CE49" i="1"/>
  <c r="CC49" i="1"/>
  <c r="CA49" i="1"/>
  <c r="BY49" i="1"/>
  <c r="BW49" i="1"/>
  <c r="BU49" i="1"/>
  <c r="BQ49" i="1"/>
  <c r="BO49" i="1"/>
  <c r="BM49" i="1"/>
  <c r="BK49" i="1"/>
  <c r="BI49" i="1"/>
  <c r="BG49" i="1"/>
  <c r="BE49" i="1"/>
  <c r="BC49" i="1"/>
  <c r="BA49" i="1"/>
  <c r="AY49" i="1"/>
  <c r="AW49" i="1"/>
  <c r="AU49" i="1"/>
  <c r="AS49" i="1"/>
  <c r="AQ49" i="1"/>
  <c r="AO49" i="1"/>
  <c r="AM49" i="1"/>
  <c r="AK49" i="1"/>
  <c r="AG49" i="1"/>
  <c r="AE49" i="1"/>
  <c r="AC49" i="1"/>
  <c r="AA49" i="1"/>
  <c r="Y49" i="1"/>
  <c r="W49" i="1"/>
  <c r="U49" i="1"/>
  <c r="S49" i="1"/>
  <c r="Q49" i="1"/>
  <c r="O49" i="1"/>
  <c r="M49" i="1"/>
  <c r="K49" i="1"/>
  <c r="CS48" i="1"/>
  <c r="CU48" i="1" s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P48" i="1"/>
  <c r="AN48" i="1"/>
  <c r="AL48" i="1"/>
  <c r="AJ48" i="1"/>
  <c r="AH48" i="1"/>
  <c r="AF48" i="1"/>
  <c r="AD48" i="1"/>
  <c r="AB48" i="1"/>
  <c r="Z48" i="1"/>
  <c r="X48" i="1"/>
  <c r="V48" i="1"/>
  <c r="T48" i="1"/>
  <c r="R48" i="1"/>
  <c r="P48" i="1"/>
  <c r="N48" i="1"/>
  <c r="L48" i="1"/>
  <c r="CS47" i="1"/>
  <c r="CU47" i="1" s="1"/>
  <c r="CR47" i="1"/>
  <c r="CP47" i="1"/>
  <c r="CP46" i="1" s="1"/>
  <c r="CN47" i="1"/>
  <c r="CL47" i="1"/>
  <c r="CL46" i="1" s="1"/>
  <c r="CJ47" i="1"/>
  <c r="CH47" i="1"/>
  <c r="CH46" i="1" s="1"/>
  <c r="CF47" i="1"/>
  <c r="CD47" i="1"/>
  <c r="CD46" i="1" s="1"/>
  <c r="CB47" i="1"/>
  <c r="BZ47" i="1"/>
  <c r="BZ46" i="1" s="1"/>
  <c r="BX47" i="1"/>
  <c r="BV47" i="1"/>
  <c r="BV46" i="1" s="1"/>
  <c r="BT47" i="1"/>
  <c r="BR47" i="1"/>
  <c r="BR46" i="1" s="1"/>
  <c r="BP47" i="1"/>
  <c r="BN47" i="1"/>
  <c r="BN46" i="1" s="1"/>
  <c r="BL47" i="1"/>
  <c r="BJ47" i="1"/>
  <c r="BJ46" i="1" s="1"/>
  <c r="BH47" i="1"/>
  <c r="BF47" i="1"/>
  <c r="BF46" i="1" s="1"/>
  <c r="BD47" i="1"/>
  <c r="BB47" i="1"/>
  <c r="BB46" i="1" s="1"/>
  <c r="AZ47" i="1"/>
  <c r="AX47" i="1"/>
  <c r="AX46" i="1" s="1"/>
  <c r="AV47" i="1"/>
  <c r="AT47" i="1"/>
  <c r="AT46" i="1" s="1"/>
  <c r="AR47" i="1"/>
  <c r="AP47" i="1"/>
  <c r="AP46" i="1" s="1"/>
  <c r="AN47" i="1"/>
  <c r="AL47" i="1"/>
  <c r="AL46" i="1" s="1"/>
  <c r="AJ47" i="1"/>
  <c r="AH47" i="1"/>
  <c r="AH46" i="1" s="1"/>
  <c r="AF47" i="1"/>
  <c r="AD47" i="1"/>
  <c r="AD46" i="1" s="1"/>
  <c r="AB47" i="1"/>
  <c r="Z47" i="1"/>
  <c r="Z46" i="1" s="1"/>
  <c r="X47" i="1"/>
  <c r="V47" i="1"/>
  <c r="V46" i="1" s="1"/>
  <c r="T47" i="1"/>
  <c r="R47" i="1"/>
  <c r="R46" i="1" s="1"/>
  <c r="P47" i="1"/>
  <c r="N47" i="1"/>
  <c r="N46" i="1" s="1"/>
  <c r="L47" i="1"/>
  <c r="CR46" i="1"/>
  <c r="CQ46" i="1"/>
  <c r="CO46" i="1"/>
  <c r="CK46" i="1"/>
  <c r="CI46" i="1"/>
  <c r="CG46" i="1"/>
  <c r="CE46" i="1"/>
  <c r="CC46" i="1"/>
  <c r="CA46" i="1"/>
  <c r="BY46" i="1"/>
  <c r="BW46" i="1"/>
  <c r="BU46" i="1"/>
  <c r="BQ46" i="1"/>
  <c r="BO46" i="1"/>
  <c r="BM46" i="1"/>
  <c r="BK46" i="1"/>
  <c r="BI46" i="1"/>
  <c r="BG46" i="1"/>
  <c r="BE46" i="1"/>
  <c r="BC46" i="1"/>
  <c r="BA46" i="1"/>
  <c r="AY46" i="1"/>
  <c r="AW46" i="1"/>
  <c r="AU46" i="1"/>
  <c r="AS46" i="1"/>
  <c r="AQ46" i="1"/>
  <c r="AO46" i="1"/>
  <c r="AM46" i="1"/>
  <c r="AK46" i="1"/>
  <c r="AG46" i="1"/>
  <c r="AE46" i="1"/>
  <c r="AC46" i="1"/>
  <c r="AA46" i="1"/>
  <c r="Y46" i="1"/>
  <c r="W46" i="1"/>
  <c r="U46" i="1"/>
  <c r="S46" i="1"/>
  <c r="Q46" i="1"/>
  <c r="O46" i="1"/>
  <c r="M46" i="1"/>
  <c r="K46" i="1"/>
  <c r="CS45" i="1"/>
  <c r="CU45" i="1" s="1"/>
  <c r="CR45" i="1"/>
  <c r="CR44" i="1" s="1"/>
  <c r="CP45" i="1"/>
  <c r="CN45" i="1"/>
  <c r="CL45" i="1"/>
  <c r="CL44" i="1" s="1"/>
  <c r="CJ45" i="1"/>
  <c r="CJ44" i="1" s="1"/>
  <c r="CH45" i="1"/>
  <c r="CH44" i="1" s="1"/>
  <c r="CF45" i="1"/>
  <c r="CF44" i="1" s="1"/>
  <c r="CD45" i="1"/>
  <c r="CD44" i="1" s="1"/>
  <c r="CB45" i="1"/>
  <c r="CB44" i="1" s="1"/>
  <c r="BZ45" i="1"/>
  <c r="BZ44" i="1" s="1"/>
  <c r="BX45" i="1"/>
  <c r="BX44" i="1" s="1"/>
  <c r="BV45" i="1"/>
  <c r="BV44" i="1" s="1"/>
  <c r="BT45" i="1"/>
  <c r="BT44" i="1" s="1"/>
  <c r="BR45" i="1"/>
  <c r="BR44" i="1" s="1"/>
  <c r="BP45" i="1"/>
  <c r="BP44" i="1" s="1"/>
  <c r="BN45" i="1"/>
  <c r="BN44" i="1" s="1"/>
  <c r="BL45" i="1"/>
  <c r="BL44" i="1" s="1"/>
  <c r="BJ45" i="1"/>
  <c r="BJ44" i="1" s="1"/>
  <c r="BH45" i="1"/>
  <c r="BF45" i="1"/>
  <c r="BF44" i="1" s="1"/>
  <c r="BD45" i="1"/>
  <c r="BD44" i="1" s="1"/>
  <c r="BB45" i="1"/>
  <c r="BB44" i="1" s="1"/>
  <c r="AZ45" i="1"/>
  <c r="AZ44" i="1" s="1"/>
  <c r="AX45" i="1"/>
  <c r="AX44" i="1" s="1"/>
  <c r="AV45" i="1"/>
  <c r="AV44" i="1" s="1"/>
  <c r="AT45" i="1"/>
  <c r="AT44" i="1" s="1"/>
  <c r="AR45" i="1"/>
  <c r="AR44" i="1" s="1"/>
  <c r="AP45" i="1"/>
  <c r="AP44" i="1" s="1"/>
  <c r="AN45" i="1"/>
  <c r="AN44" i="1" s="1"/>
  <c r="AL45" i="1"/>
  <c r="AL44" i="1" s="1"/>
  <c r="AJ45" i="1"/>
  <c r="AJ44" i="1" s="1"/>
  <c r="AH45" i="1"/>
  <c r="AH44" i="1" s="1"/>
  <c r="AF45" i="1"/>
  <c r="AF44" i="1" s="1"/>
  <c r="AD45" i="1"/>
  <c r="AD44" i="1" s="1"/>
  <c r="AB45" i="1"/>
  <c r="AB44" i="1" s="1"/>
  <c r="Z45" i="1"/>
  <c r="Z44" i="1" s="1"/>
  <c r="X45" i="1"/>
  <c r="V45" i="1"/>
  <c r="V44" i="1" s="1"/>
  <c r="T45" i="1"/>
  <c r="T44" i="1" s="1"/>
  <c r="R45" i="1"/>
  <c r="R44" i="1" s="1"/>
  <c r="P45" i="1"/>
  <c r="P44" i="1" s="1"/>
  <c r="N45" i="1"/>
  <c r="L45" i="1"/>
  <c r="L44" i="1" s="1"/>
  <c r="CQ44" i="1"/>
  <c r="CP44" i="1"/>
  <c r="CO44" i="1"/>
  <c r="CN44" i="1"/>
  <c r="CK44" i="1"/>
  <c r="CI44" i="1"/>
  <c r="CG44" i="1"/>
  <c r="CE44" i="1"/>
  <c r="CC44" i="1"/>
  <c r="CA44" i="1"/>
  <c r="BY44" i="1"/>
  <c r="BW44" i="1"/>
  <c r="BU44" i="1"/>
  <c r="BQ44" i="1"/>
  <c r="BO44" i="1"/>
  <c r="BM44" i="1"/>
  <c r="BK44" i="1"/>
  <c r="BI44" i="1"/>
  <c r="BH44" i="1"/>
  <c r="BG44" i="1"/>
  <c r="BE44" i="1"/>
  <c r="BC44" i="1"/>
  <c r="BA44" i="1"/>
  <c r="AY44" i="1"/>
  <c r="AW44" i="1"/>
  <c r="AU44" i="1"/>
  <c r="AS44" i="1"/>
  <c r="AQ44" i="1"/>
  <c r="AO44" i="1"/>
  <c r="AM44" i="1"/>
  <c r="AK44" i="1"/>
  <c r="AG44" i="1"/>
  <c r="AE44" i="1"/>
  <c r="AC44" i="1"/>
  <c r="AA44" i="1"/>
  <c r="Y44" i="1"/>
  <c r="X44" i="1"/>
  <c r="W44" i="1"/>
  <c r="U44" i="1"/>
  <c r="S44" i="1"/>
  <c r="Q44" i="1"/>
  <c r="O44" i="1"/>
  <c r="M44" i="1"/>
  <c r="K44" i="1"/>
  <c r="CS43" i="1"/>
  <c r="CU43" i="1" s="1"/>
  <c r="CR43" i="1"/>
  <c r="CP43" i="1"/>
  <c r="CN43" i="1"/>
  <c r="CL43" i="1"/>
  <c r="CJ43" i="1"/>
  <c r="CH43" i="1"/>
  <c r="CF43" i="1"/>
  <c r="CD43" i="1"/>
  <c r="CB43" i="1"/>
  <c r="BZ43" i="1"/>
  <c r="BX43" i="1"/>
  <c r="BV43" i="1"/>
  <c r="BT43" i="1"/>
  <c r="BR43" i="1"/>
  <c r="BP43" i="1"/>
  <c r="BN43" i="1"/>
  <c r="BL43" i="1"/>
  <c r="BJ43" i="1"/>
  <c r="BH43" i="1"/>
  <c r="BF43" i="1"/>
  <c r="BD43" i="1"/>
  <c r="BB43" i="1"/>
  <c r="AZ43" i="1"/>
  <c r="AX43" i="1"/>
  <c r="AV43" i="1"/>
  <c r="AT43" i="1"/>
  <c r="AR43" i="1"/>
  <c r="AP43" i="1"/>
  <c r="AN43" i="1"/>
  <c r="AL43" i="1"/>
  <c r="AJ43" i="1"/>
  <c r="AH43" i="1"/>
  <c r="AF43" i="1"/>
  <c r="AD43" i="1"/>
  <c r="AB43" i="1"/>
  <c r="Z43" i="1"/>
  <c r="X43" i="1"/>
  <c r="V43" i="1"/>
  <c r="T43" i="1"/>
  <c r="R43" i="1"/>
  <c r="P43" i="1"/>
  <c r="N43" i="1"/>
  <c r="L43" i="1"/>
  <c r="CS42" i="1"/>
  <c r="CU42" i="1" s="1"/>
  <c r="CR42" i="1"/>
  <c r="CP42" i="1"/>
  <c r="CN42" i="1"/>
  <c r="CN41" i="1" s="1"/>
  <c r="CL42" i="1"/>
  <c r="CJ42" i="1"/>
  <c r="CH42" i="1"/>
  <c r="CF42" i="1"/>
  <c r="CF41" i="1" s="1"/>
  <c r="CD42" i="1"/>
  <c r="CB42" i="1"/>
  <c r="BZ42" i="1"/>
  <c r="BX42" i="1"/>
  <c r="BX41" i="1" s="1"/>
  <c r="BV42" i="1"/>
  <c r="BT42" i="1"/>
  <c r="BR42" i="1"/>
  <c r="BP42" i="1"/>
  <c r="BP41" i="1" s="1"/>
  <c r="BN42" i="1"/>
  <c r="BL42" i="1"/>
  <c r="BJ42" i="1"/>
  <c r="BH42" i="1"/>
  <c r="BH41" i="1" s="1"/>
  <c r="BF42" i="1"/>
  <c r="BD42" i="1"/>
  <c r="BD41" i="1" s="1"/>
  <c r="BB42" i="1"/>
  <c r="AZ42" i="1"/>
  <c r="AZ41" i="1" s="1"/>
  <c r="AX42" i="1"/>
  <c r="AV42" i="1"/>
  <c r="AT42" i="1"/>
  <c r="AR42" i="1"/>
  <c r="AR41" i="1" s="1"/>
  <c r="AP42" i="1"/>
  <c r="AN42" i="1"/>
  <c r="AL42" i="1"/>
  <c r="AJ42" i="1"/>
  <c r="AJ41" i="1" s="1"/>
  <c r="AH42" i="1"/>
  <c r="AF42" i="1"/>
  <c r="AD42" i="1"/>
  <c r="AB42" i="1"/>
  <c r="AB41" i="1" s="1"/>
  <c r="Z42" i="1"/>
  <c r="X42" i="1"/>
  <c r="V42" i="1"/>
  <c r="T42" i="1"/>
  <c r="T41" i="1" s="1"/>
  <c r="R42" i="1"/>
  <c r="P42" i="1"/>
  <c r="N42" i="1"/>
  <c r="L42" i="1"/>
  <c r="L41" i="1" s="1"/>
  <c r="CQ41" i="1"/>
  <c r="CO41" i="1"/>
  <c r="CK41" i="1"/>
  <c r="CI41" i="1"/>
  <c r="CG41" i="1"/>
  <c r="CE41" i="1"/>
  <c r="CC41" i="1"/>
  <c r="CA41" i="1"/>
  <c r="BY41" i="1"/>
  <c r="BW41" i="1"/>
  <c r="BU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S41" i="1"/>
  <c r="AQ41" i="1"/>
  <c r="AO41" i="1"/>
  <c r="AM41" i="1"/>
  <c r="AK41" i="1"/>
  <c r="AG41" i="1"/>
  <c r="AE41" i="1"/>
  <c r="AC41" i="1"/>
  <c r="AA41" i="1"/>
  <c r="Y41" i="1"/>
  <c r="X41" i="1"/>
  <c r="W41" i="1"/>
  <c r="U41" i="1"/>
  <c r="S41" i="1"/>
  <c r="Q41" i="1"/>
  <c r="O41" i="1"/>
  <c r="M41" i="1"/>
  <c r="K41" i="1"/>
  <c r="CS40" i="1"/>
  <c r="CU40" i="1" s="1"/>
  <c r="CR40" i="1"/>
  <c r="CP40" i="1"/>
  <c r="CN40" i="1"/>
  <c r="CL40" i="1"/>
  <c r="CJ40" i="1"/>
  <c r="CH40" i="1"/>
  <c r="CF40" i="1"/>
  <c r="CD40" i="1"/>
  <c r="CB40" i="1"/>
  <c r="BZ40" i="1"/>
  <c r="BX40" i="1"/>
  <c r="BV40" i="1"/>
  <c r="BT40" i="1"/>
  <c r="BR40" i="1"/>
  <c r="BP40" i="1"/>
  <c r="BN40" i="1"/>
  <c r="BL40" i="1"/>
  <c r="BJ40" i="1"/>
  <c r="BH40" i="1"/>
  <c r="BF40" i="1"/>
  <c r="BD40" i="1"/>
  <c r="BB40" i="1"/>
  <c r="AZ40" i="1"/>
  <c r="AX40" i="1"/>
  <c r="AV40" i="1"/>
  <c r="AT40" i="1"/>
  <c r="AR40" i="1"/>
  <c r="AP40" i="1"/>
  <c r="AN40" i="1"/>
  <c r="AL40" i="1"/>
  <c r="AJ40" i="1"/>
  <c r="AH40" i="1"/>
  <c r="AF40" i="1"/>
  <c r="AD40" i="1"/>
  <c r="AB40" i="1"/>
  <c r="Z40" i="1"/>
  <c r="X40" i="1"/>
  <c r="V40" i="1"/>
  <c r="T40" i="1"/>
  <c r="R40" i="1"/>
  <c r="P40" i="1"/>
  <c r="N40" i="1"/>
  <c r="L40" i="1"/>
  <c r="CS39" i="1"/>
  <c r="CU39" i="1" s="1"/>
  <c r="CR39" i="1"/>
  <c r="CP39" i="1"/>
  <c r="CN39" i="1"/>
  <c r="CL39" i="1"/>
  <c r="CJ39" i="1"/>
  <c r="CH39" i="1"/>
  <c r="CF39" i="1"/>
  <c r="CD39" i="1"/>
  <c r="CB39" i="1"/>
  <c r="BZ39" i="1"/>
  <c r="BX39" i="1"/>
  <c r="BV39" i="1"/>
  <c r="BT39" i="1"/>
  <c r="BR39" i="1"/>
  <c r="BP39" i="1"/>
  <c r="BN39" i="1"/>
  <c r="BL39" i="1"/>
  <c r="BJ39" i="1"/>
  <c r="BH39" i="1"/>
  <c r="BF39" i="1"/>
  <c r="BD39" i="1"/>
  <c r="BB39" i="1"/>
  <c r="AZ39" i="1"/>
  <c r="AX39" i="1"/>
  <c r="AV39" i="1"/>
  <c r="AT39" i="1"/>
  <c r="AR39" i="1"/>
  <c r="AP39" i="1"/>
  <c r="AN39" i="1"/>
  <c r="AL39" i="1"/>
  <c r="AJ39" i="1"/>
  <c r="AH39" i="1"/>
  <c r="AF39" i="1"/>
  <c r="AD39" i="1"/>
  <c r="AB39" i="1"/>
  <c r="Z39" i="1"/>
  <c r="X39" i="1"/>
  <c r="V39" i="1"/>
  <c r="T39" i="1"/>
  <c r="R39" i="1"/>
  <c r="P39" i="1"/>
  <c r="N39" i="1"/>
  <c r="L39" i="1"/>
  <c r="CS38" i="1"/>
  <c r="CU38" i="1" s="1"/>
  <c r="CR38" i="1"/>
  <c r="CP38" i="1"/>
  <c r="CN38" i="1"/>
  <c r="CL38" i="1"/>
  <c r="CL37" i="1" s="1"/>
  <c r="CJ38" i="1"/>
  <c r="CH38" i="1"/>
  <c r="CH37" i="1" s="1"/>
  <c r="CF38" i="1"/>
  <c r="CF37" i="1" s="1"/>
  <c r="CD38" i="1"/>
  <c r="CD37" i="1" s="1"/>
  <c r="CB38" i="1"/>
  <c r="BZ38" i="1"/>
  <c r="BZ37" i="1" s="1"/>
  <c r="BX38" i="1"/>
  <c r="BX37" i="1" s="1"/>
  <c r="BV38" i="1"/>
  <c r="BV37" i="1" s="1"/>
  <c r="BT38" i="1"/>
  <c r="BR38" i="1"/>
  <c r="BR37" i="1" s="1"/>
  <c r="BP38" i="1"/>
  <c r="BN38" i="1"/>
  <c r="BN37" i="1" s="1"/>
  <c r="BL38" i="1"/>
  <c r="BJ38" i="1"/>
  <c r="BJ37" i="1" s="1"/>
  <c r="BH38" i="1"/>
  <c r="BH37" i="1" s="1"/>
  <c r="BF38" i="1"/>
  <c r="BF37" i="1" s="1"/>
  <c r="BD38" i="1"/>
  <c r="BB38" i="1"/>
  <c r="BB37" i="1" s="1"/>
  <c r="AZ38" i="1"/>
  <c r="AZ37" i="1" s="1"/>
  <c r="AX38" i="1"/>
  <c r="AX37" i="1" s="1"/>
  <c r="AV38" i="1"/>
  <c r="AV37" i="1" s="1"/>
  <c r="AT38" i="1"/>
  <c r="AR38" i="1"/>
  <c r="AR37" i="1" s="1"/>
  <c r="AP38" i="1"/>
  <c r="AP37" i="1" s="1"/>
  <c r="AN38" i="1"/>
  <c r="AL38" i="1"/>
  <c r="AL37" i="1" s="1"/>
  <c r="AJ38" i="1"/>
  <c r="AH38" i="1"/>
  <c r="AH37" i="1" s="1"/>
  <c r="AF38" i="1"/>
  <c r="AD38" i="1"/>
  <c r="AB38" i="1"/>
  <c r="AB37" i="1" s="1"/>
  <c r="Z38" i="1"/>
  <c r="Z37" i="1" s="1"/>
  <c r="X38" i="1"/>
  <c r="V38" i="1"/>
  <c r="V37" i="1" s="1"/>
  <c r="T38" i="1"/>
  <c r="T37" i="1" s="1"/>
  <c r="R38" i="1"/>
  <c r="R37" i="1" s="1"/>
  <c r="P38" i="1"/>
  <c r="P37" i="1" s="1"/>
  <c r="N38" i="1"/>
  <c r="N37" i="1" s="1"/>
  <c r="L38" i="1"/>
  <c r="L37" i="1" s="1"/>
  <c r="CS37" i="1"/>
  <c r="CQ37" i="1"/>
  <c r="CP37" i="1"/>
  <c r="CO37" i="1"/>
  <c r="CK37" i="1"/>
  <c r="CI37" i="1"/>
  <c r="CG37" i="1"/>
  <c r="CE37" i="1"/>
  <c r="CC37" i="1"/>
  <c r="CB37" i="1"/>
  <c r="CA37" i="1"/>
  <c r="BY37" i="1"/>
  <c r="BW37" i="1"/>
  <c r="BU37" i="1"/>
  <c r="BQ37" i="1"/>
  <c r="BO37" i="1"/>
  <c r="BM37" i="1"/>
  <c r="BK37" i="1"/>
  <c r="BI37" i="1"/>
  <c r="BG37" i="1"/>
  <c r="BE37" i="1"/>
  <c r="BC37" i="1"/>
  <c r="BA37" i="1"/>
  <c r="AY37" i="1"/>
  <c r="AW37" i="1"/>
  <c r="AU37" i="1"/>
  <c r="AT37" i="1"/>
  <c r="AS37" i="1"/>
  <c r="AQ37" i="1"/>
  <c r="AO37" i="1"/>
  <c r="AM37" i="1"/>
  <c r="AK37" i="1"/>
  <c r="AG37" i="1"/>
  <c r="AE37" i="1"/>
  <c r="AD37" i="1"/>
  <c r="AC37" i="1"/>
  <c r="AA37" i="1"/>
  <c r="Y37" i="1"/>
  <c r="W37" i="1"/>
  <c r="U37" i="1"/>
  <c r="S37" i="1"/>
  <c r="Q37" i="1"/>
  <c r="O37" i="1"/>
  <c r="M37" i="1"/>
  <c r="K37" i="1"/>
  <c r="CS36" i="1"/>
  <c r="CS35" i="1" s="1"/>
  <c r="CR36" i="1"/>
  <c r="CR35" i="1" s="1"/>
  <c r="CP36" i="1"/>
  <c r="CP35" i="1" s="1"/>
  <c r="CN36" i="1"/>
  <c r="CN35" i="1" s="1"/>
  <c r="CL36" i="1"/>
  <c r="CJ36" i="1"/>
  <c r="CJ35" i="1" s="1"/>
  <c r="CH36" i="1"/>
  <c r="CH35" i="1" s="1"/>
  <c r="CF36" i="1"/>
  <c r="CF35" i="1" s="1"/>
  <c r="CD36" i="1"/>
  <c r="CD35" i="1" s="1"/>
  <c r="CB36" i="1"/>
  <c r="BZ36" i="1"/>
  <c r="BZ35" i="1" s="1"/>
  <c r="BX36" i="1"/>
  <c r="BX35" i="1" s="1"/>
  <c r="BV36" i="1"/>
  <c r="BV35" i="1" s="1"/>
  <c r="BT36" i="1"/>
  <c r="BT35" i="1" s="1"/>
  <c r="BR36" i="1"/>
  <c r="BR35" i="1" s="1"/>
  <c r="BP36" i="1"/>
  <c r="BP35" i="1" s="1"/>
  <c r="BN36" i="1"/>
  <c r="BN35" i="1" s="1"/>
  <c r="BL36" i="1"/>
  <c r="BL35" i="1" s="1"/>
  <c r="BJ36" i="1"/>
  <c r="BJ35" i="1" s="1"/>
  <c r="BH36" i="1"/>
  <c r="BH35" i="1" s="1"/>
  <c r="BF36" i="1"/>
  <c r="BF35" i="1" s="1"/>
  <c r="BD36" i="1"/>
  <c r="BD35" i="1" s="1"/>
  <c r="BB36" i="1"/>
  <c r="BB35" i="1" s="1"/>
  <c r="AZ36" i="1"/>
  <c r="AZ35" i="1" s="1"/>
  <c r="AX36" i="1"/>
  <c r="AX35" i="1" s="1"/>
  <c r="AV36" i="1"/>
  <c r="AV35" i="1" s="1"/>
  <c r="AT36" i="1"/>
  <c r="AT35" i="1" s="1"/>
  <c r="AR36" i="1"/>
  <c r="AR35" i="1" s="1"/>
  <c r="AP36" i="1"/>
  <c r="AP35" i="1" s="1"/>
  <c r="AN36" i="1"/>
  <c r="AL36" i="1"/>
  <c r="AL35" i="1" s="1"/>
  <c r="AJ36" i="1"/>
  <c r="AJ35" i="1" s="1"/>
  <c r="AH36" i="1"/>
  <c r="AH35" i="1" s="1"/>
  <c r="AF36" i="1"/>
  <c r="AF35" i="1" s="1"/>
  <c r="AD36" i="1"/>
  <c r="AD35" i="1" s="1"/>
  <c r="AB36" i="1"/>
  <c r="AB35" i="1" s="1"/>
  <c r="Z36" i="1"/>
  <c r="X36" i="1"/>
  <c r="X35" i="1" s="1"/>
  <c r="V36" i="1"/>
  <c r="V35" i="1" s="1"/>
  <c r="T36" i="1"/>
  <c r="T35" i="1" s="1"/>
  <c r="R36" i="1"/>
  <c r="R35" i="1" s="1"/>
  <c r="P36" i="1"/>
  <c r="P35" i="1" s="1"/>
  <c r="N36" i="1"/>
  <c r="N35" i="1" s="1"/>
  <c r="L36" i="1"/>
  <c r="CQ35" i="1"/>
  <c r="CO35" i="1"/>
  <c r="CL35" i="1"/>
  <c r="CK35" i="1"/>
  <c r="CI35" i="1"/>
  <c r="CG35" i="1"/>
  <c r="CE35" i="1"/>
  <c r="CC35" i="1"/>
  <c r="CB35" i="1"/>
  <c r="CA35" i="1"/>
  <c r="BY35" i="1"/>
  <c r="BW35" i="1"/>
  <c r="BU35" i="1"/>
  <c r="BQ35" i="1"/>
  <c r="BO35" i="1"/>
  <c r="BM35" i="1"/>
  <c r="BK35" i="1"/>
  <c r="BI35" i="1"/>
  <c r="BG35" i="1"/>
  <c r="BE35" i="1"/>
  <c r="BC35" i="1"/>
  <c r="BA35" i="1"/>
  <c r="AY35" i="1"/>
  <c r="AW35" i="1"/>
  <c r="AU35" i="1"/>
  <c r="AS35" i="1"/>
  <c r="AQ35" i="1"/>
  <c r="AO35" i="1"/>
  <c r="AN35" i="1"/>
  <c r="AM35" i="1"/>
  <c r="AK35" i="1"/>
  <c r="AG35" i="1"/>
  <c r="AE35" i="1"/>
  <c r="AC35" i="1"/>
  <c r="AA35" i="1"/>
  <c r="Z35" i="1"/>
  <c r="Y35" i="1"/>
  <c r="W35" i="1"/>
  <c r="U35" i="1"/>
  <c r="S35" i="1"/>
  <c r="Q35" i="1"/>
  <c r="O35" i="1"/>
  <c r="M35" i="1"/>
  <c r="K35" i="1"/>
  <c r="CR34" i="1"/>
  <c r="CR33" i="1" s="1"/>
  <c r="CP34" i="1"/>
  <c r="CP33" i="1" s="1"/>
  <c r="CN34" i="1"/>
  <c r="CN33" i="1" s="1"/>
  <c r="CL34" i="1"/>
  <c r="CJ34" i="1"/>
  <c r="CJ33" i="1" s="1"/>
  <c r="CH34" i="1"/>
  <c r="CH33" i="1" s="1"/>
  <c r="CF34" i="1"/>
  <c r="CD34" i="1"/>
  <c r="CD33" i="1" s="1"/>
  <c r="CB34" i="1"/>
  <c r="CB33" i="1" s="1"/>
  <c r="BZ34" i="1"/>
  <c r="BZ33" i="1" s="1"/>
  <c r="BX34" i="1"/>
  <c r="BX33" i="1" s="1"/>
  <c r="BV34" i="1"/>
  <c r="BV33" i="1" s="1"/>
  <c r="BT34" i="1"/>
  <c r="BT33" i="1" s="1"/>
  <c r="BR34" i="1"/>
  <c r="BR33" i="1" s="1"/>
  <c r="BP34" i="1"/>
  <c r="BP33" i="1" s="1"/>
  <c r="BN34" i="1"/>
  <c r="BN33" i="1" s="1"/>
  <c r="BL34" i="1"/>
  <c r="BL33" i="1" s="1"/>
  <c r="BJ34" i="1"/>
  <c r="BJ33" i="1" s="1"/>
  <c r="BH34" i="1"/>
  <c r="BH33" i="1" s="1"/>
  <c r="BF34" i="1"/>
  <c r="BF33" i="1" s="1"/>
  <c r="BD34" i="1"/>
  <c r="BD33" i="1" s="1"/>
  <c r="BB34" i="1"/>
  <c r="BB33" i="1" s="1"/>
  <c r="AZ34" i="1"/>
  <c r="AZ33" i="1" s="1"/>
  <c r="AX34" i="1"/>
  <c r="AX33" i="1" s="1"/>
  <c r="AV34" i="1"/>
  <c r="AT34" i="1"/>
  <c r="AT33" i="1" s="1"/>
  <c r="AR34" i="1"/>
  <c r="AR33" i="1" s="1"/>
  <c r="AP34" i="1"/>
  <c r="AP33" i="1" s="1"/>
  <c r="AN34" i="1"/>
  <c r="AN33" i="1" s="1"/>
  <c r="AL34" i="1"/>
  <c r="AL33" i="1" s="1"/>
  <c r="AJ34" i="1"/>
  <c r="AJ33" i="1" s="1"/>
  <c r="AH34" i="1"/>
  <c r="AH33" i="1" s="1"/>
  <c r="AF34" i="1"/>
  <c r="AF33" i="1" s="1"/>
  <c r="AD34" i="1"/>
  <c r="AD33" i="1" s="1"/>
  <c r="AB34" i="1"/>
  <c r="AB33" i="1" s="1"/>
  <c r="Z34" i="1"/>
  <c r="Z33" i="1" s="1"/>
  <c r="X34" i="1"/>
  <c r="X33" i="1" s="1"/>
  <c r="U34" i="1"/>
  <c r="V34" i="1" s="1"/>
  <c r="V33" i="1" s="1"/>
  <c r="T34" i="1"/>
  <c r="T33" i="1" s="1"/>
  <c r="R34" i="1"/>
  <c r="R33" i="1" s="1"/>
  <c r="P34" i="1"/>
  <c r="P33" i="1" s="1"/>
  <c r="N34" i="1"/>
  <c r="L34" i="1"/>
  <c r="L33" i="1" s="1"/>
  <c r="CQ33" i="1"/>
  <c r="CO33" i="1"/>
  <c r="CL33" i="1"/>
  <c r="CK33" i="1"/>
  <c r="CI33" i="1"/>
  <c r="CG33" i="1"/>
  <c r="CF33" i="1"/>
  <c r="CE33" i="1"/>
  <c r="CC33" i="1"/>
  <c r="CA33" i="1"/>
  <c r="BY33" i="1"/>
  <c r="BW33" i="1"/>
  <c r="BU33" i="1"/>
  <c r="BQ33" i="1"/>
  <c r="BO33" i="1"/>
  <c r="BM33" i="1"/>
  <c r="BK33" i="1"/>
  <c r="BI33" i="1"/>
  <c r="BG33" i="1"/>
  <c r="BE33" i="1"/>
  <c r="BC33" i="1"/>
  <c r="BA33" i="1"/>
  <c r="AY33" i="1"/>
  <c r="AW33" i="1"/>
  <c r="AV33" i="1"/>
  <c r="AU33" i="1"/>
  <c r="AS33" i="1"/>
  <c r="AQ33" i="1"/>
  <c r="AO33" i="1"/>
  <c r="AM33" i="1"/>
  <c r="AK33" i="1"/>
  <c r="AG33" i="1"/>
  <c r="AE33" i="1"/>
  <c r="AC33" i="1"/>
  <c r="AA33" i="1"/>
  <c r="Y33" i="1"/>
  <c r="W33" i="1"/>
  <c r="S33" i="1"/>
  <c r="Q33" i="1"/>
  <c r="O33" i="1"/>
  <c r="M33" i="1"/>
  <c r="K33" i="1"/>
  <c r="CS32" i="1"/>
  <c r="CU32" i="1" s="1"/>
  <c r="CR32" i="1"/>
  <c r="CP32" i="1"/>
  <c r="CN32" i="1"/>
  <c r="CL32" i="1"/>
  <c r="CJ32" i="1"/>
  <c r="CH32" i="1"/>
  <c r="CF32" i="1"/>
  <c r="CD32" i="1"/>
  <c r="CB32" i="1"/>
  <c r="BZ32" i="1"/>
  <c r="BX32" i="1"/>
  <c r="BV32" i="1"/>
  <c r="BT32" i="1"/>
  <c r="BR32" i="1"/>
  <c r="BP32" i="1"/>
  <c r="BN32" i="1"/>
  <c r="BL32" i="1"/>
  <c r="BJ32" i="1"/>
  <c r="BH32" i="1"/>
  <c r="BF32" i="1"/>
  <c r="BD32" i="1"/>
  <c r="BB32" i="1"/>
  <c r="AZ32" i="1"/>
  <c r="AX32" i="1"/>
  <c r="AV32" i="1"/>
  <c r="AT32" i="1"/>
  <c r="AR32" i="1"/>
  <c r="AP32" i="1"/>
  <c r="AN32" i="1"/>
  <c r="AL32" i="1"/>
  <c r="AJ32" i="1"/>
  <c r="AH32" i="1"/>
  <c r="AF32" i="1"/>
  <c r="AD32" i="1"/>
  <c r="AB32" i="1"/>
  <c r="Z32" i="1"/>
  <c r="X32" i="1"/>
  <c r="V32" i="1"/>
  <c r="T32" i="1"/>
  <c r="R32" i="1"/>
  <c r="P32" i="1"/>
  <c r="N32" i="1"/>
  <c r="L32" i="1"/>
  <c r="CS31" i="1"/>
  <c r="CU31" i="1" s="1"/>
  <c r="CR31" i="1"/>
  <c r="CR30" i="1" s="1"/>
  <c r="CP31" i="1"/>
  <c r="CP30" i="1" s="1"/>
  <c r="CN31" i="1"/>
  <c r="CL31" i="1"/>
  <c r="CJ31" i="1"/>
  <c r="CH31" i="1"/>
  <c r="CH30" i="1" s="1"/>
  <c r="CF31" i="1"/>
  <c r="CD31" i="1"/>
  <c r="CD30" i="1" s="1"/>
  <c r="CB31" i="1"/>
  <c r="BZ31" i="1"/>
  <c r="BZ30" i="1" s="1"/>
  <c r="BX31" i="1"/>
  <c r="BV31" i="1"/>
  <c r="BT31" i="1"/>
  <c r="BR31" i="1"/>
  <c r="BR30" i="1" s="1"/>
  <c r="BP31" i="1"/>
  <c r="BN31" i="1"/>
  <c r="BN30" i="1" s="1"/>
  <c r="BL31" i="1"/>
  <c r="BJ31" i="1"/>
  <c r="BJ30" i="1" s="1"/>
  <c r="BH31" i="1"/>
  <c r="BF31" i="1"/>
  <c r="BF30" i="1" s="1"/>
  <c r="BD31" i="1"/>
  <c r="BB31" i="1"/>
  <c r="BB30" i="1" s="1"/>
  <c r="AZ31" i="1"/>
  <c r="AX31" i="1"/>
  <c r="AX30" i="1" s="1"/>
  <c r="AV31" i="1"/>
  <c r="AT31" i="1"/>
  <c r="AT30" i="1" s="1"/>
  <c r="AR31" i="1"/>
  <c r="AP31" i="1"/>
  <c r="AN31" i="1"/>
  <c r="AL31" i="1"/>
  <c r="AL30" i="1" s="1"/>
  <c r="AJ31" i="1"/>
  <c r="AH31" i="1"/>
  <c r="AH30" i="1" s="1"/>
  <c r="AF31" i="1"/>
  <c r="AD31" i="1"/>
  <c r="AD30" i="1" s="1"/>
  <c r="AB31" i="1"/>
  <c r="Z31" i="1"/>
  <c r="Z30" i="1" s="1"/>
  <c r="X31" i="1"/>
  <c r="V31" i="1"/>
  <c r="V30" i="1" s="1"/>
  <c r="T31" i="1"/>
  <c r="R31" i="1"/>
  <c r="R30" i="1" s="1"/>
  <c r="P31" i="1"/>
  <c r="N31" i="1"/>
  <c r="L31" i="1"/>
  <c r="CQ30" i="1"/>
  <c r="CO30" i="1"/>
  <c r="CL30" i="1"/>
  <c r="CK30" i="1"/>
  <c r="CI30" i="1"/>
  <c r="CG30" i="1"/>
  <c r="CE30" i="1"/>
  <c r="CC30" i="1"/>
  <c r="CA30" i="1"/>
  <c r="BY30" i="1"/>
  <c r="BW30" i="1"/>
  <c r="BV30" i="1"/>
  <c r="BU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S30" i="1"/>
  <c r="AQ30" i="1"/>
  <c r="AP30" i="1"/>
  <c r="AO30" i="1"/>
  <c r="AM30" i="1"/>
  <c r="AK30" i="1"/>
  <c r="AG30" i="1"/>
  <c r="AE30" i="1"/>
  <c r="AC30" i="1"/>
  <c r="AA30" i="1"/>
  <c r="Y30" i="1"/>
  <c r="W30" i="1"/>
  <c r="U30" i="1"/>
  <c r="S30" i="1"/>
  <c r="Q30" i="1"/>
  <c r="O30" i="1"/>
  <c r="M30" i="1"/>
  <c r="K30" i="1"/>
  <c r="CS29" i="1"/>
  <c r="CU29" i="1" s="1"/>
  <c r="CR29" i="1"/>
  <c r="CP29" i="1"/>
  <c r="CP28" i="1" s="1"/>
  <c r="CN29" i="1"/>
  <c r="CN28" i="1" s="1"/>
  <c r="CL29" i="1"/>
  <c r="CL28" i="1" s="1"/>
  <c r="CJ29" i="1"/>
  <c r="CJ28" i="1" s="1"/>
  <c r="CH29" i="1"/>
  <c r="CH28" i="1" s="1"/>
  <c r="CF29" i="1"/>
  <c r="CF28" i="1" s="1"/>
  <c r="CD29" i="1"/>
  <c r="CD28" i="1" s="1"/>
  <c r="CB29" i="1"/>
  <c r="CB28" i="1" s="1"/>
  <c r="BZ29" i="1"/>
  <c r="BZ28" i="1" s="1"/>
  <c r="BX29" i="1"/>
  <c r="BV29" i="1"/>
  <c r="BV28" i="1" s="1"/>
  <c r="BT29" i="1"/>
  <c r="BT28" i="1" s="1"/>
  <c r="BR29" i="1"/>
  <c r="BR28" i="1" s="1"/>
  <c r="BP29" i="1"/>
  <c r="BP28" i="1" s="1"/>
  <c r="BN29" i="1"/>
  <c r="BN28" i="1" s="1"/>
  <c r="BL29" i="1"/>
  <c r="BL28" i="1" s="1"/>
  <c r="BJ29" i="1"/>
  <c r="BJ28" i="1" s="1"/>
  <c r="BH29" i="1"/>
  <c r="BH28" i="1" s="1"/>
  <c r="BF29" i="1"/>
  <c r="BF28" i="1" s="1"/>
  <c r="BD29" i="1"/>
  <c r="BD28" i="1" s="1"/>
  <c r="BB29" i="1"/>
  <c r="BB28" i="1" s="1"/>
  <c r="AZ29" i="1"/>
  <c r="AZ28" i="1" s="1"/>
  <c r="AX29" i="1"/>
  <c r="AX28" i="1" s="1"/>
  <c r="AV29" i="1"/>
  <c r="AV28" i="1" s="1"/>
  <c r="AT29" i="1"/>
  <c r="AT28" i="1" s="1"/>
  <c r="AR29" i="1"/>
  <c r="AP29" i="1"/>
  <c r="AP28" i="1" s="1"/>
  <c r="AN29" i="1"/>
  <c r="AN28" i="1" s="1"/>
  <c r="AL29" i="1"/>
  <c r="AL28" i="1" s="1"/>
  <c r="AJ29" i="1"/>
  <c r="AJ28" i="1" s="1"/>
  <c r="AH29" i="1"/>
  <c r="AH28" i="1" s="1"/>
  <c r="AF29" i="1"/>
  <c r="AF28" i="1" s="1"/>
  <c r="AD29" i="1"/>
  <c r="AD28" i="1" s="1"/>
  <c r="AB29" i="1"/>
  <c r="AB28" i="1" s="1"/>
  <c r="Z29" i="1"/>
  <c r="Z28" i="1" s="1"/>
  <c r="X29" i="1"/>
  <c r="X28" i="1" s="1"/>
  <c r="V29" i="1"/>
  <c r="V28" i="1" s="1"/>
  <c r="T29" i="1"/>
  <c r="T28" i="1" s="1"/>
  <c r="R29" i="1"/>
  <c r="R28" i="1" s="1"/>
  <c r="P29" i="1"/>
  <c r="P28" i="1" s="1"/>
  <c r="N29" i="1"/>
  <c r="L29" i="1"/>
  <c r="L28" i="1" s="1"/>
  <c r="CR28" i="1"/>
  <c r="CQ28" i="1"/>
  <c r="CO28" i="1"/>
  <c r="CK28" i="1"/>
  <c r="CI28" i="1"/>
  <c r="CG28" i="1"/>
  <c r="CE28" i="1"/>
  <c r="CC28" i="1"/>
  <c r="CA28" i="1"/>
  <c r="BY28" i="1"/>
  <c r="BX28" i="1"/>
  <c r="BW28" i="1"/>
  <c r="BU28" i="1"/>
  <c r="BQ28" i="1"/>
  <c r="BO28" i="1"/>
  <c r="BM28" i="1"/>
  <c r="BK28" i="1"/>
  <c r="BI28" i="1"/>
  <c r="BG28" i="1"/>
  <c r="BE28" i="1"/>
  <c r="BC28" i="1"/>
  <c r="BA28" i="1"/>
  <c r="AY28" i="1"/>
  <c r="AW28" i="1"/>
  <c r="AU28" i="1"/>
  <c r="AS28" i="1"/>
  <c r="AR28" i="1"/>
  <c r="AQ28" i="1"/>
  <c r="AO28" i="1"/>
  <c r="AM28" i="1"/>
  <c r="AK28" i="1"/>
  <c r="AG28" i="1"/>
  <c r="AE28" i="1"/>
  <c r="AC28" i="1"/>
  <c r="AA28" i="1"/>
  <c r="Y28" i="1"/>
  <c r="W28" i="1"/>
  <c r="U28" i="1"/>
  <c r="S28" i="1"/>
  <c r="Q28" i="1"/>
  <c r="O28" i="1"/>
  <c r="M28" i="1"/>
  <c r="K28" i="1"/>
  <c r="CS27" i="1"/>
  <c r="CU27" i="1" s="1"/>
  <c r="CR27" i="1"/>
  <c r="CR26" i="1" s="1"/>
  <c r="CP27" i="1"/>
  <c r="CN27" i="1"/>
  <c r="CN26" i="1" s="1"/>
  <c r="CL27" i="1"/>
  <c r="CL26" i="1" s="1"/>
  <c r="CJ27" i="1"/>
  <c r="CJ26" i="1" s="1"/>
  <c r="CH27" i="1"/>
  <c r="CH26" i="1" s="1"/>
  <c r="CF27" i="1"/>
  <c r="CD27" i="1"/>
  <c r="CD26" i="1" s="1"/>
  <c r="CB27" i="1"/>
  <c r="CB26" i="1" s="1"/>
  <c r="BZ27" i="1"/>
  <c r="BX27" i="1"/>
  <c r="BX26" i="1" s="1"/>
  <c r="BV27" i="1"/>
  <c r="BV26" i="1" s="1"/>
  <c r="BT27" i="1"/>
  <c r="BT26" i="1" s="1"/>
  <c r="BR27" i="1"/>
  <c r="BR26" i="1" s="1"/>
  <c r="BP27" i="1"/>
  <c r="BP26" i="1" s="1"/>
  <c r="BN27" i="1"/>
  <c r="BN26" i="1" s="1"/>
  <c r="BL27" i="1"/>
  <c r="BL26" i="1" s="1"/>
  <c r="BJ27" i="1"/>
  <c r="BJ26" i="1" s="1"/>
  <c r="BH27" i="1"/>
  <c r="BF27" i="1"/>
  <c r="BF26" i="1" s="1"/>
  <c r="BD27" i="1"/>
  <c r="BD26" i="1" s="1"/>
  <c r="BB27" i="1"/>
  <c r="BB26" i="1" s="1"/>
  <c r="AZ27" i="1"/>
  <c r="AZ26" i="1" s="1"/>
  <c r="AX27" i="1"/>
  <c r="AX26" i="1" s="1"/>
  <c r="AV27" i="1"/>
  <c r="AV26" i="1" s="1"/>
  <c r="AT27" i="1"/>
  <c r="AT26" i="1" s="1"/>
  <c r="AR27" i="1"/>
  <c r="AP27" i="1"/>
  <c r="AP26" i="1" s="1"/>
  <c r="AN27" i="1"/>
  <c r="AN26" i="1" s="1"/>
  <c r="AL27" i="1"/>
  <c r="AL26" i="1" s="1"/>
  <c r="AJ27" i="1"/>
  <c r="AJ26" i="1" s="1"/>
  <c r="AH27" i="1"/>
  <c r="AH26" i="1" s="1"/>
  <c r="AF27" i="1"/>
  <c r="AF26" i="1" s="1"/>
  <c r="AD27" i="1"/>
  <c r="AD26" i="1" s="1"/>
  <c r="AB27" i="1"/>
  <c r="AB26" i="1" s="1"/>
  <c r="Z27" i="1"/>
  <c r="Z26" i="1" s="1"/>
  <c r="X27" i="1"/>
  <c r="X26" i="1" s="1"/>
  <c r="V27" i="1"/>
  <c r="V26" i="1" s="1"/>
  <c r="T27" i="1"/>
  <c r="T26" i="1" s="1"/>
  <c r="R27" i="1"/>
  <c r="R26" i="1" s="1"/>
  <c r="P27" i="1"/>
  <c r="P26" i="1" s="1"/>
  <c r="N27" i="1"/>
  <c r="N26" i="1" s="1"/>
  <c r="L27" i="1"/>
  <c r="CQ26" i="1"/>
  <c r="CP26" i="1"/>
  <c r="CO26" i="1"/>
  <c r="CK26" i="1"/>
  <c r="CI26" i="1"/>
  <c r="CG26" i="1"/>
  <c r="CF26" i="1"/>
  <c r="CE26" i="1"/>
  <c r="CC26" i="1"/>
  <c r="CA26" i="1"/>
  <c r="BZ26" i="1"/>
  <c r="BY26" i="1"/>
  <c r="BW26" i="1"/>
  <c r="BU26" i="1"/>
  <c r="BQ26" i="1"/>
  <c r="BO26" i="1"/>
  <c r="BM26" i="1"/>
  <c r="BK26" i="1"/>
  <c r="BI26" i="1"/>
  <c r="BH26" i="1"/>
  <c r="BG26" i="1"/>
  <c r="BE26" i="1"/>
  <c r="BC26" i="1"/>
  <c r="BA26" i="1"/>
  <c r="AY26" i="1"/>
  <c r="AW26" i="1"/>
  <c r="AU26" i="1"/>
  <c r="AS26" i="1"/>
  <c r="AR26" i="1"/>
  <c r="AQ26" i="1"/>
  <c r="AO26" i="1"/>
  <c r="AM26" i="1"/>
  <c r="AK26" i="1"/>
  <c r="AG26" i="1"/>
  <c r="AE26" i="1"/>
  <c r="AC26" i="1"/>
  <c r="AA26" i="1"/>
  <c r="Y26" i="1"/>
  <c r="W26" i="1"/>
  <c r="U26" i="1"/>
  <c r="S26" i="1"/>
  <c r="Q26" i="1"/>
  <c r="O26" i="1"/>
  <c r="M26" i="1"/>
  <c r="L26" i="1"/>
  <c r="K26" i="1"/>
  <c r="CR25" i="1"/>
  <c r="CP25" i="1"/>
  <c r="CN25" i="1"/>
  <c r="CL25" i="1"/>
  <c r="CJ25" i="1"/>
  <c r="CH25" i="1"/>
  <c r="CF25" i="1"/>
  <c r="CD25" i="1"/>
  <c r="CB25" i="1"/>
  <c r="BZ25" i="1"/>
  <c r="BX25" i="1"/>
  <c r="BV25" i="1"/>
  <c r="BT25" i="1"/>
  <c r="BR25" i="1"/>
  <c r="BP25" i="1"/>
  <c r="BN25" i="1"/>
  <c r="BL25" i="1"/>
  <c r="BJ25" i="1"/>
  <c r="BH25" i="1"/>
  <c r="BF25" i="1"/>
  <c r="BD25" i="1"/>
  <c r="BB25" i="1"/>
  <c r="AZ25" i="1"/>
  <c r="AX25" i="1"/>
  <c r="AV25" i="1"/>
  <c r="AT25" i="1"/>
  <c r="AR25" i="1"/>
  <c r="AP25" i="1"/>
  <c r="AN25" i="1"/>
  <c r="AK25" i="1"/>
  <c r="CS25" i="1" s="1"/>
  <c r="CU25" i="1" s="1"/>
  <c r="AJ25" i="1"/>
  <c r="AH25" i="1"/>
  <c r="AF25" i="1"/>
  <c r="AD25" i="1"/>
  <c r="AB25" i="1"/>
  <c r="Z25" i="1"/>
  <c r="X25" i="1"/>
  <c r="V25" i="1"/>
  <c r="T25" i="1"/>
  <c r="R25" i="1"/>
  <c r="P25" i="1"/>
  <c r="N25" i="1"/>
  <c r="L25" i="1"/>
  <c r="CR24" i="1"/>
  <c r="CP24" i="1"/>
  <c r="CN24" i="1"/>
  <c r="CL24" i="1"/>
  <c r="CJ24" i="1"/>
  <c r="CH24" i="1"/>
  <c r="CF24" i="1"/>
  <c r="CD24" i="1"/>
  <c r="CB24" i="1"/>
  <c r="BZ24" i="1"/>
  <c r="BX24" i="1"/>
  <c r="BV24" i="1"/>
  <c r="BT24" i="1"/>
  <c r="BR24" i="1"/>
  <c r="BP24" i="1"/>
  <c r="BN24" i="1"/>
  <c r="BL24" i="1"/>
  <c r="BJ24" i="1"/>
  <c r="BH24" i="1"/>
  <c r="BF24" i="1"/>
  <c r="BD24" i="1"/>
  <c r="BB24" i="1"/>
  <c r="AZ24" i="1"/>
  <c r="AX24" i="1"/>
  <c r="AV24" i="1"/>
  <c r="AT24" i="1"/>
  <c r="AR24" i="1"/>
  <c r="AP24" i="1"/>
  <c r="AN24" i="1"/>
  <c r="AK24" i="1"/>
  <c r="AL24" i="1" s="1"/>
  <c r="AJ24" i="1"/>
  <c r="AH24" i="1"/>
  <c r="AF24" i="1"/>
  <c r="AD24" i="1"/>
  <c r="AB24" i="1"/>
  <c r="Z24" i="1"/>
  <c r="X24" i="1"/>
  <c r="V24" i="1"/>
  <c r="T24" i="1"/>
  <c r="R24" i="1"/>
  <c r="P24" i="1"/>
  <c r="N24" i="1"/>
  <c r="L24" i="1"/>
  <c r="CS23" i="1"/>
  <c r="T23" i="1"/>
  <c r="CT23" i="1" s="1"/>
  <c r="CS22" i="1"/>
  <c r="T22" i="1"/>
  <c r="CT22" i="1" s="1"/>
  <c r="CS21" i="1"/>
  <c r="CU21" i="1" s="1"/>
  <c r="CP21" i="1"/>
  <c r="CN21" i="1"/>
  <c r="CL21" i="1"/>
  <c r="CJ21" i="1"/>
  <c r="CH21" i="1"/>
  <c r="CF21" i="1"/>
  <c r="CD21" i="1"/>
  <c r="CB21" i="1"/>
  <c r="BZ21" i="1"/>
  <c r="BX21" i="1"/>
  <c r="BV21" i="1"/>
  <c r="BT21" i="1"/>
  <c r="BR21" i="1"/>
  <c r="BP21" i="1"/>
  <c r="BN21" i="1"/>
  <c r="BL21" i="1"/>
  <c r="BJ21" i="1"/>
  <c r="BH21" i="1"/>
  <c r="BF21" i="1"/>
  <c r="BD21" i="1"/>
  <c r="BB21" i="1"/>
  <c r="AZ21" i="1"/>
  <c r="AX21" i="1"/>
  <c r="AV21" i="1"/>
  <c r="AT21" i="1"/>
  <c r="AR21" i="1"/>
  <c r="AP21" i="1"/>
  <c r="AN21" i="1"/>
  <c r="AL21" i="1"/>
  <c r="AJ21" i="1"/>
  <c r="AH21" i="1"/>
  <c r="AF21" i="1"/>
  <c r="AD21" i="1"/>
  <c r="AB21" i="1"/>
  <c r="Z21" i="1"/>
  <c r="X21" i="1"/>
  <c r="V21" i="1"/>
  <c r="T21" i="1"/>
  <c r="R21" i="1"/>
  <c r="P21" i="1"/>
  <c r="N21" i="1"/>
  <c r="L21" i="1"/>
  <c r="CS20" i="1"/>
  <c r="T20" i="1"/>
  <c r="CT20" i="1" s="1"/>
  <c r="CS19" i="1"/>
  <c r="CU19" i="1" s="1"/>
  <c r="CR19" i="1"/>
  <c r="CR17" i="1" s="1"/>
  <c r="CP19" i="1"/>
  <c r="CN19" i="1"/>
  <c r="CL19" i="1"/>
  <c r="CJ19" i="1"/>
  <c r="CH19" i="1"/>
  <c r="CF19" i="1"/>
  <c r="CD19" i="1"/>
  <c r="CB19" i="1"/>
  <c r="BZ19" i="1"/>
  <c r="BX19" i="1"/>
  <c r="BV19" i="1"/>
  <c r="BT19" i="1"/>
  <c r="BR19" i="1"/>
  <c r="BP19" i="1"/>
  <c r="BN19" i="1"/>
  <c r="BL19" i="1"/>
  <c r="BJ19" i="1"/>
  <c r="BH19" i="1"/>
  <c r="BF19" i="1"/>
  <c r="BD19" i="1"/>
  <c r="BB19" i="1"/>
  <c r="AZ19" i="1"/>
  <c r="AX19" i="1"/>
  <c r="AV19" i="1"/>
  <c r="AT19" i="1"/>
  <c r="AR19" i="1"/>
  <c r="AP19" i="1"/>
  <c r="AN19" i="1"/>
  <c r="AL19" i="1"/>
  <c r="AJ19" i="1"/>
  <c r="AH19" i="1"/>
  <c r="AF19" i="1"/>
  <c r="AD19" i="1"/>
  <c r="AB19" i="1"/>
  <c r="Z19" i="1"/>
  <c r="X19" i="1"/>
  <c r="V19" i="1"/>
  <c r="T19" i="1"/>
  <c r="R19" i="1"/>
  <c r="P19" i="1"/>
  <c r="N19" i="1"/>
  <c r="L19" i="1"/>
  <c r="CS18" i="1"/>
  <c r="T18" i="1"/>
  <c r="CT18" i="1" s="1"/>
  <c r="CQ17" i="1"/>
  <c r="CP17" i="1"/>
  <c r="CN17" i="1"/>
  <c r="CL17" i="1"/>
  <c r="CJ17" i="1"/>
  <c r="CH17" i="1"/>
  <c r="CF17" i="1"/>
  <c r="CD17" i="1"/>
  <c r="CB17" i="1"/>
  <c r="BZ17" i="1"/>
  <c r="BX17" i="1"/>
  <c r="BV17" i="1"/>
  <c r="BT17" i="1"/>
  <c r="BR17" i="1"/>
  <c r="BP17" i="1"/>
  <c r="BN17" i="1"/>
  <c r="BL17" i="1"/>
  <c r="BJ17" i="1"/>
  <c r="BH17" i="1"/>
  <c r="BF17" i="1"/>
  <c r="BD17" i="1"/>
  <c r="BB17" i="1"/>
  <c r="AZ17" i="1"/>
  <c r="AX17" i="1"/>
  <c r="AV17" i="1"/>
  <c r="AT17" i="1"/>
  <c r="AR17" i="1"/>
  <c r="AP17" i="1"/>
  <c r="AN17" i="1"/>
  <c r="AL17" i="1"/>
  <c r="AJ17" i="1"/>
  <c r="AH17" i="1"/>
  <c r="AF17" i="1"/>
  <c r="AD17" i="1"/>
  <c r="AD12" i="1" s="1"/>
  <c r="AB17" i="1"/>
  <c r="Z17" i="1"/>
  <c r="X17" i="1"/>
  <c r="V17" i="1"/>
  <c r="S17" i="1"/>
  <c r="S12" i="1" s="1"/>
  <c r="S188" i="1" s="1"/>
  <c r="S196" i="1" s="1"/>
  <c r="R17" i="1"/>
  <c r="P17" i="1"/>
  <c r="N17" i="1"/>
  <c r="N12" i="1" s="1"/>
  <c r="L17" i="1"/>
  <c r="CR16" i="1"/>
  <c r="CP16" i="1"/>
  <c r="CN16" i="1"/>
  <c r="CL16" i="1"/>
  <c r="CJ16" i="1"/>
  <c r="CH16" i="1"/>
  <c r="CF16" i="1"/>
  <c r="CD16" i="1"/>
  <c r="CB16" i="1"/>
  <c r="BZ16" i="1"/>
  <c r="BX16" i="1"/>
  <c r="BV16" i="1"/>
  <c r="BT16" i="1"/>
  <c r="BR16" i="1"/>
  <c r="BP16" i="1"/>
  <c r="BN16" i="1"/>
  <c r="BL16" i="1"/>
  <c r="BJ16" i="1"/>
  <c r="BH16" i="1"/>
  <c r="BF16" i="1"/>
  <c r="BD16" i="1"/>
  <c r="BB16" i="1"/>
  <c r="AZ16" i="1"/>
  <c r="AX16" i="1"/>
  <c r="AV16" i="1"/>
  <c r="AT16" i="1"/>
  <c r="AR16" i="1"/>
  <c r="AP16" i="1"/>
  <c r="AN16" i="1"/>
  <c r="AK16" i="1"/>
  <c r="AL16" i="1" s="1"/>
  <c r="AJ16" i="1"/>
  <c r="AH16" i="1"/>
  <c r="AF16" i="1"/>
  <c r="AD16" i="1"/>
  <c r="AB16" i="1"/>
  <c r="Z16" i="1"/>
  <c r="X16" i="1"/>
  <c r="V16" i="1"/>
  <c r="T16" i="1"/>
  <c r="R16" i="1"/>
  <c r="P16" i="1"/>
  <c r="N16" i="1"/>
  <c r="L16" i="1"/>
  <c r="CS15" i="1"/>
  <c r="CU15" i="1" s="1"/>
  <c r="CR15" i="1"/>
  <c r="CP15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P15" i="1"/>
  <c r="BN15" i="1"/>
  <c r="BL15" i="1"/>
  <c r="BJ15" i="1"/>
  <c r="BH15" i="1"/>
  <c r="BF15" i="1"/>
  <c r="BD15" i="1"/>
  <c r="BB15" i="1"/>
  <c r="AZ15" i="1"/>
  <c r="AX15" i="1"/>
  <c r="AV15" i="1"/>
  <c r="AT15" i="1"/>
  <c r="AR15" i="1"/>
  <c r="AP15" i="1"/>
  <c r="AN15" i="1"/>
  <c r="AL15" i="1"/>
  <c r="AJ15" i="1"/>
  <c r="AH15" i="1"/>
  <c r="AF15" i="1"/>
  <c r="AD15" i="1"/>
  <c r="AB15" i="1"/>
  <c r="Z15" i="1"/>
  <c r="X15" i="1"/>
  <c r="V15" i="1"/>
  <c r="T15" i="1"/>
  <c r="R15" i="1"/>
  <c r="P15" i="1"/>
  <c r="N15" i="1"/>
  <c r="L15" i="1"/>
  <c r="CS14" i="1"/>
  <c r="CU14" i="1" s="1"/>
  <c r="CR14" i="1"/>
  <c r="CP14" i="1"/>
  <c r="CN14" i="1"/>
  <c r="CL14" i="1"/>
  <c r="CJ14" i="1"/>
  <c r="CH14" i="1"/>
  <c r="CF14" i="1"/>
  <c r="CD14" i="1"/>
  <c r="CB14" i="1"/>
  <c r="BZ14" i="1"/>
  <c r="BX14" i="1"/>
  <c r="BV14" i="1"/>
  <c r="BT14" i="1"/>
  <c r="BR14" i="1"/>
  <c r="BP14" i="1"/>
  <c r="BN14" i="1"/>
  <c r="BL14" i="1"/>
  <c r="BJ14" i="1"/>
  <c r="BH14" i="1"/>
  <c r="BF14" i="1"/>
  <c r="BD14" i="1"/>
  <c r="BB14" i="1"/>
  <c r="AZ14" i="1"/>
  <c r="AX14" i="1"/>
  <c r="AV14" i="1"/>
  <c r="AT14" i="1"/>
  <c r="AR14" i="1"/>
  <c r="AP14" i="1"/>
  <c r="AN14" i="1"/>
  <c r="AL14" i="1"/>
  <c r="AJ14" i="1"/>
  <c r="AH14" i="1"/>
  <c r="AF14" i="1"/>
  <c r="AD14" i="1"/>
  <c r="AB14" i="1"/>
  <c r="Z14" i="1"/>
  <c r="X14" i="1"/>
  <c r="V14" i="1"/>
  <c r="T14" i="1"/>
  <c r="R14" i="1"/>
  <c r="P14" i="1"/>
  <c r="N14" i="1"/>
  <c r="L14" i="1"/>
  <c r="CS13" i="1"/>
  <c r="CR13" i="1"/>
  <c r="CP13" i="1"/>
  <c r="CN13" i="1"/>
  <c r="CL13" i="1"/>
  <c r="CJ13" i="1"/>
  <c r="CH13" i="1"/>
  <c r="CF13" i="1"/>
  <c r="CD13" i="1"/>
  <c r="CB13" i="1"/>
  <c r="BZ13" i="1"/>
  <c r="BX13" i="1"/>
  <c r="BV13" i="1"/>
  <c r="BT13" i="1"/>
  <c r="BR13" i="1"/>
  <c r="BP13" i="1"/>
  <c r="BN13" i="1"/>
  <c r="BL13" i="1"/>
  <c r="BJ13" i="1"/>
  <c r="BH13" i="1"/>
  <c r="BF13" i="1"/>
  <c r="BD13" i="1"/>
  <c r="BB13" i="1"/>
  <c r="AZ13" i="1"/>
  <c r="AX13" i="1"/>
  <c r="AV13" i="1"/>
  <c r="AT13" i="1"/>
  <c r="AR13" i="1"/>
  <c r="AP13" i="1"/>
  <c r="AN13" i="1"/>
  <c r="AL13" i="1"/>
  <c r="AJ13" i="1"/>
  <c r="AH13" i="1"/>
  <c r="AF13" i="1"/>
  <c r="AD13" i="1"/>
  <c r="AB13" i="1"/>
  <c r="Z13" i="1"/>
  <c r="X13" i="1"/>
  <c r="V13" i="1"/>
  <c r="T13" i="1"/>
  <c r="R13" i="1"/>
  <c r="P13" i="1"/>
  <c r="N13" i="1"/>
  <c r="L13" i="1"/>
  <c r="CP12" i="1"/>
  <c r="CO12" i="1"/>
  <c r="CK12" i="1"/>
  <c r="CI12" i="1"/>
  <c r="CH12" i="1"/>
  <c r="CG12" i="1"/>
  <c r="CE12" i="1"/>
  <c r="CC12" i="1"/>
  <c r="CA12" i="1"/>
  <c r="BY12" i="1"/>
  <c r="BW12" i="1"/>
  <c r="BU12" i="1"/>
  <c r="BQ12" i="1"/>
  <c r="BO12" i="1"/>
  <c r="BM12" i="1"/>
  <c r="BK12" i="1"/>
  <c r="BI12" i="1"/>
  <c r="BG12" i="1"/>
  <c r="BE12" i="1"/>
  <c r="BC12" i="1"/>
  <c r="BA12" i="1"/>
  <c r="AY12" i="1"/>
  <c r="AW12" i="1"/>
  <c r="AU12" i="1"/>
  <c r="AS12" i="1"/>
  <c r="AQ12" i="1"/>
  <c r="AO12" i="1"/>
  <c r="AM12" i="1"/>
  <c r="AK12" i="1"/>
  <c r="AG12" i="1"/>
  <c r="AE12" i="1"/>
  <c r="AC12" i="1"/>
  <c r="AA12" i="1"/>
  <c r="AA188" i="1" s="1"/>
  <c r="AA196" i="1" s="1"/>
  <c r="Y12" i="1"/>
  <c r="W12" i="1"/>
  <c r="U12" i="1"/>
  <c r="Q12" i="1"/>
  <c r="Q188" i="1" s="1"/>
  <c r="Q196" i="1" s="1"/>
  <c r="O12" i="1"/>
  <c r="M12" i="1"/>
  <c r="K12" i="1"/>
  <c r="CT5" i="1"/>
  <c r="K188" i="1" l="1"/>
  <c r="K196" i="1" s="1"/>
  <c r="BE188" i="1"/>
  <c r="BE196" i="1" s="1"/>
  <c r="BV49" i="1"/>
  <c r="Z64" i="1"/>
  <c r="AH64" i="1"/>
  <c r="BF64" i="1"/>
  <c r="BN64" i="1"/>
  <c r="CL64" i="1"/>
  <c r="AY188" i="1"/>
  <c r="AY196" i="1" s="1"/>
  <c r="R106" i="1"/>
  <c r="Z106" i="1"/>
  <c r="AH106" i="1"/>
  <c r="AP106" i="1"/>
  <c r="AX106" i="1"/>
  <c r="BF106" i="1"/>
  <c r="BN106" i="1"/>
  <c r="BV106" i="1"/>
  <c r="CD106" i="1"/>
  <c r="CL106" i="1"/>
  <c r="BR12" i="1"/>
  <c r="CS24" i="1"/>
  <c r="CU24" i="1" s="1"/>
  <c r="CS26" i="1"/>
  <c r="CS28" i="1"/>
  <c r="CS44" i="1"/>
  <c r="CU44" i="1" s="1"/>
  <c r="CT97" i="1"/>
  <c r="CT98" i="1"/>
  <c r="CS46" i="1"/>
  <c r="AR12" i="1"/>
  <c r="BH12" i="1"/>
  <c r="CF12" i="1"/>
  <c r="W188" i="1"/>
  <c r="W196" i="1" s="1"/>
  <c r="AK188" i="1"/>
  <c r="AK196" i="1" s="1"/>
  <c r="BK188" i="1"/>
  <c r="BK196" i="1" s="1"/>
  <c r="BY188" i="1"/>
  <c r="BY196" i="1" s="1"/>
  <c r="AJ12" i="1"/>
  <c r="BX12" i="1"/>
  <c r="AB12" i="1"/>
  <c r="AZ12" i="1"/>
  <c r="BP12" i="1"/>
  <c r="CN12" i="1"/>
  <c r="AS188" i="1"/>
  <c r="AS196" i="1" s="1"/>
  <c r="CE188" i="1"/>
  <c r="CE196" i="1" s="1"/>
  <c r="AT12" i="1"/>
  <c r="BB12" i="1"/>
  <c r="BZ12" i="1"/>
  <c r="P41" i="1"/>
  <c r="AF41" i="1"/>
  <c r="AN41" i="1"/>
  <c r="AV41" i="1"/>
  <c r="BL41" i="1"/>
  <c r="CB41" i="1"/>
  <c r="CJ41" i="1"/>
  <c r="CR41" i="1"/>
  <c r="BH60" i="1"/>
  <c r="CF60" i="1"/>
  <c r="CR64" i="1"/>
  <c r="CT81" i="1"/>
  <c r="T80" i="1"/>
  <c r="AB80" i="1"/>
  <c r="AJ80" i="1"/>
  <c r="AR80" i="1"/>
  <c r="AZ80" i="1"/>
  <c r="BH80" i="1"/>
  <c r="BP80" i="1"/>
  <c r="BX80" i="1"/>
  <c r="CF80" i="1"/>
  <c r="CN80" i="1"/>
  <c r="R80" i="1"/>
  <c r="Z80" i="1"/>
  <c r="AH80" i="1"/>
  <c r="AP80" i="1"/>
  <c r="AX80" i="1"/>
  <c r="BN80" i="1"/>
  <c r="BV80" i="1"/>
  <c r="CD80" i="1"/>
  <c r="CL80" i="1"/>
  <c r="P142" i="1"/>
  <c r="L49" i="1"/>
  <c r="AB49" i="1"/>
  <c r="BH49" i="1"/>
  <c r="N60" i="1"/>
  <c r="AD60" i="1"/>
  <c r="AL60" i="1"/>
  <c r="BB60" i="1"/>
  <c r="BZ60" i="1"/>
  <c r="AD80" i="1"/>
  <c r="BB80" i="1"/>
  <c r="BJ80" i="1"/>
  <c r="CH80" i="1"/>
  <c r="AR106" i="1"/>
  <c r="AZ106" i="1"/>
  <c r="BH106" i="1"/>
  <c r="BP106" i="1"/>
  <c r="BX106" i="1"/>
  <c r="CF106" i="1"/>
  <c r="CT131" i="1"/>
  <c r="AJ135" i="1"/>
  <c r="AZ135" i="1"/>
  <c r="AH142" i="1"/>
  <c r="AP142" i="1"/>
  <c r="BF142" i="1"/>
  <c r="BN142" i="1"/>
  <c r="CD142" i="1"/>
  <c r="CN64" i="1"/>
  <c r="BT80" i="1"/>
  <c r="AN80" i="1"/>
  <c r="CT125" i="1"/>
  <c r="CT124" i="1" s="1"/>
  <c r="CT138" i="1"/>
  <c r="CT139" i="1"/>
  <c r="BZ142" i="1"/>
  <c r="CH142" i="1"/>
  <c r="CP142" i="1"/>
  <c r="CT144" i="1"/>
  <c r="CK188" i="1"/>
  <c r="CK196" i="1" s="1"/>
  <c r="V12" i="1"/>
  <c r="BJ12" i="1"/>
  <c r="P30" i="1"/>
  <c r="X30" i="1"/>
  <c r="AF30" i="1"/>
  <c r="AN30" i="1"/>
  <c r="AV30" i="1"/>
  <c r="BD30" i="1"/>
  <c r="BL30" i="1"/>
  <c r="BT30" i="1"/>
  <c r="CB30" i="1"/>
  <c r="CJ30" i="1"/>
  <c r="BT41" i="1"/>
  <c r="CN46" i="1"/>
  <c r="CN30" i="1"/>
  <c r="CT13" i="1"/>
  <c r="AJ37" i="1"/>
  <c r="BP37" i="1"/>
  <c r="X37" i="1"/>
  <c r="AF37" i="1"/>
  <c r="AN37" i="1"/>
  <c r="BD37" i="1"/>
  <c r="BL37" i="1"/>
  <c r="BT37" i="1"/>
  <c r="CJ37" i="1"/>
  <c r="V41" i="1"/>
  <c r="AD41" i="1"/>
  <c r="AL41" i="1"/>
  <c r="AT41" i="1"/>
  <c r="BB41" i="1"/>
  <c r="BJ41" i="1"/>
  <c r="BR41" i="1"/>
  <c r="BZ41" i="1"/>
  <c r="CH41" i="1"/>
  <c r="CP41" i="1"/>
  <c r="AJ60" i="1"/>
  <c r="BP60" i="1"/>
  <c r="CN60" i="1"/>
  <c r="P64" i="1"/>
  <c r="L67" i="1"/>
  <c r="T67" i="1"/>
  <c r="AB67" i="1"/>
  <c r="AJ67" i="1"/>
  <c r="AR67" i="1"/>
  <c r="AZ67" i="1"/>
  <c r="BH67" i="1"/>
  <c r="BP67" i="1"/>
  <c r="BX67" i="1"/>
  <c r="CF67" i="1"/>
  <c r="CN67" i="1"/>
  <c r="R67" i="1"/>
  <c r="Z67" i="1"/>
  <c r="AH67" i="1"/>
  <c r="AX67" i="1"/>
  <c r="BF67" i="1"/>
  <c r="BN67" i="1"/>
  <c r="CD67" i="1"/>
  <c r="CL67" i="1"/>
  <c r="P80" i="1"/>
  <c r="AF80" i="1"/>
  <c r="AV80" i="1"/>
  <c r="BL80" i="1"/>
  <c r="CB80" i="1"/>
  <c r="CT89" i="1"/>
  <c r="CR106" i="1"/>
  <c r="L64" i="1"/>
  <c r="T64" i="1"/>
  <c r="AB64" i="1"/>
  <c r="AJ64" i="1"/>
  <c r="AR64" i="1"/>
  <c r="AZ64" i="1"/>
  <c r="BH64" i="1"/>
  <c r="BP64" i="1"/>
  <c r="BX64" i="1"/>
  <c r="CF64" i="1"/>
  <c r="CT74" i="1"/>
  <c r="CT73" i="1" s="1"/>
  <c r="X75" i="1"/>
  <c r="AN75" i="1"/>
  <c r="BD75" i="1"/>
  <c r="BT75" i="1"/>
  <c r="CJ75" i="1"/>
  <c r="X80" i="1"/>
  <c r="BD80" i="1"/>
  <c r="CJ80" i="1"/>
  <c r="N80" i="1"/>
  <c r="AL80" i="1"/>
  <c r="AT80" i="1"/>
  <c r="BR80" i="1"/>
  <c r="BZ80" i="1"/>
  <c r="CP80" i="1"/>
  <c r="CT88" i="1"/>
  <c r="P99" i="1"/>
  <c r="X99" i="1"/>
  <c r="AF99" i="1"/>
  <c r="AN99" i="1"/>
  <c r="AV99" i="1"/>
  <c r="BD99" i="1"/>
  <c r="BL99" i="1"/>
  <c r="BT99" i="1"/>
  <c r="CB99" i="1"/>
  <c r="CJ99" i="1"/>
  <c r="CT105" i="1"/>
  <c r="CJ120" i="1"/>
  <c r="CT50" i="1"/>
  <c r="V49" i="1"/>
  <c r="AD49" i="1"/>
  <c r="AL49" i="1"/>
  <c r="AT49" i="1"/>
  <c r="BB49" i="1"/>
  <c r="BJ49" i="1"/>
  <c r="BR49" i="1"/>
  <c r="BZ49" i="1"/>
  <c r="CH49" i="1"/>
  <c r="CP49" i="1"/>
  <c r="T49" i="1"/>
  <c r="AJ49" i="1"/>
  <c r="AZ49" i="1"/>
  <c r="CN49" i="1"/>
  <c r="CL49" i="1"/>
  <c r="P49" i="1"/>
  <c r="AF49" i="1"/>
  <c r="AV49" i="1"/>
  <c r="CT59" i="1"/>
  <c r="CR60" i="1"/>
  <c r="L75" i="1"/>
  <c r="AB75" i="1"/>
  <c r="AR75" i="1"/>
  <c r="BH75" i="1"/>
  <c r="BX75" i="1"/>
  <c r="CT110" i="1"/>
  <c r="CT111" i="1"/>
  <c r="L120" i="1"/>
  <c r="T120" i="1"/>
  <c r="AB120" i="1"/>
  <c r="X130" i="1"/>
  <c r="AN130" i="1"/>
  <c r="BD130" i="1"/>
  <c r="BT130" i="1"/>
  <c r="CJ130" i="1"/>
  <c r="CR130" i="1"/>
  <c r="AJ120" i="1"/>
  <c r="AR120" i="1"/>
  <c r="AZ120" i="1"/>
  <c r="BH120" i="1"/>
  <c r="BP120" i="1"/>
  <c r="BX120" i="1"/>
  <c r="CF120" i="1"/>
  <c r="CN120" i="1"/>
  <c r="T130" i="1"/>
  <c r="AB130" i="1"/>
  <c r="AJ130" i="1"/>
  <c r="AR130" i="1"/>
  <c r="AZ130" i="1"/>
  <c r="BH130" i="1"/>
  <c r="BP130" i="1"/>
  <c r="BX130" i="1"/>
  <c r="CF130" i="1"/>
  <c r="CN130" i="1"/>
  <c r="R130" i="1"/>
  <c r="AH130" i="1"/>
  <c r="AX130" i="1"/>
  <c r="BN130" i="1"/>
  <c r="CD130" i="1"/>
  <c r="CN135" i="1"/>
  <c r="CT153" i="1"/>
  <c r="CT154" i="1"/>
  <c r="P160" i="1"/>
  <c r="X160" i="1"/>
  <c r="AF160" i="1"/>
  <c r="AN160" i="1"/>
  <c r="AV160" i="1"/>
  <c r="BD160" i="1"/>
  <c r="BL160" i="1"/>
  <c r="BT160" i="1"/>
  <c r="CB160" i="1"/>
  <c r="CJ160" i="1"/>
  <c r="R175" i="1"/>
  <c r="Z175" i="1"/>
  <c r="AH175" i="1"/>
  <c r="AP175" i="1"/>
  <c r="AX175" i="1"/>
  <c r="BF175" i="1"/>
  <c r="BN175" i="1"/>
  <c r="BV175" i="1"/>
  <c r="CD175" i="1"/>
  <c r="CL175" i="1"/>
  <c r="CS175" i="1"/>
  <c r="L135" i="1"/>
  <c r="AB135" i="1"/>
  <c r="AR135" i="1"/>
  <c r="BH135" i="1"/>
  <c r="BX135" i="1"/>
  <c r="P149" i="1"/>
  <c r="X149" i="1"/>
  <c r="AF149" i="1"/>
  <c r="AN149" i="1"/>
  <c r="AV149" i="1"/>
  <c r="BD149" i="1"/>
  <c r="BL149" i="1"/>
  <c r="BT149" i="1"/>
  <c r="CB149" i="1"/>
  <c r="CJ149" i="1"/>
  <c r="CP135" i="1"/>
  <c r="CT145" i="1"/>
  <c r="CT165" i="1"/>
  <c r="CD164" i="1"/>
  <c r="CT177" i="1"/>
  <c r="CP175" i="1"/>
  <c r="CT178" i="1"/>
  <c r="AG188" i="1"/>
  <c r="AG196" i="1" s="1"/>
  <c r="AO188" i="1"/>
  <c r="AO196" i="1" s="1"/>
  <c r="BI188" i="1"/>
  <c r="BI196" i="1" s="1"/>
  <c r="CA188" i="1"/>
  <c r="CA196" i="1" s="1"/>
  <c r="P12" i="1"/>
  <c r="AF12" i="1"/>
  <c r="AV12" i="1"/>
  <c r="BD12" i="1"/>
  <c r="BT12" i="1"/>
  <c r="CJ12" i="1"/>
  <c r="CT16" i="1"/>
  <c r="CS17" i="1"/>
  <c r="CU17" i="1" s="1"/>
  <c r="T17" i="1"/>
  <c r="T12" i="1" s="1"/>
  <c r="CT31" i="1"/>
  <c r="CT32" i="1"/>
  <c r="CT39" i="1"/>
  <c r="CT40" i="1"/>
  <c r="O188" i="1"/>
  <c r="O196" i="1" s="1"/>
  <c r="AC188" i="1"/>
  <c r="AC196" i="1" s="1"/>
  <c r="AI188" i="1"/>
  <c r="AI196" i="1" s="1"/>
  <c r="AQ188" i="1"/>
  <c r="AQ196" i="1" s="1"/>
  <c r="AW188" i="1"/>
  <c r="AW196" i="1" s="1"/>
  <c r="BC188" i="1"/>
  <c r="BC196" i="1" s="1"/>
  <c r="BQ188" i="1"/>
  <c r="BQ196" i="1" s="1"/>
  <c r="BW188" i="1"/>
  <c r="BW196" i="1" s="1"/>
  <c r="CC188" i="1"/>
  <c r="CC196" i="1" s="1"/>
  <c r="CI188" i="1"/>
  <c r="CI196" i="1" s="1"/>
  <c r="CQ12" i="1"/>
  <c r="CQ188" i="1" s="1"/>
  <c r="CQ196" i="1" s="1"/>
  <c r="R12" i="1"/>
  <c r="Z12" i="1"/>
  <c r="AH12" i="1"/>
  <c r="AP12" i="1"/>
  <c r="AX12" i="1"/>
  <c r="BF12" i="1"/>
  <c r="BN12" i="1"/>
  <c r="BV12" i="1"/>
  <c r="CD12" i="1"/>
  <c r="CL12" i="1"/>
  <c r="CT21" i="1"/>
  <c r="CT24" i="1"/>
  <c r="CT27" i="1"/>
  <c r="CT26" i="1" s="1"/>
  <c r="N30" i="1"/>
  <c r="CT34" i="1"/>
  <c r="CT33" i="1" s="1"/>
  <c r="CT36" i="1"/>
  <c r="CT35" i="1" s="1"/>
  <c r="CR37" i="1"/>
  <c r="CT42" i="1"/>
  <c r="CT48" i="1"/>
  <c r="X49" i="1"/>
  <c r="AN49" i="1"/>
  <c r="BD49" i="1"/>
  <c r="CR49" i="1"/>
  <c r="CT52" i="1"/>
  <c r="R64" i="1"/>
  <c r="AP64" i="1"/>
  <c r="AX64" i="1"/>
  <c r="BV64" i="1"/>
  <c r="CD64" i="1"/>
  <c r="CT47" i="1"/>
  <c r="M188" i="1"/>
  <c r="M196" i="1" s="1"/>
  <c r="Y188" i="1"/>
  <c r="Y196" i="1" s="1"/>
  <c r="AE188" i="1"/>
  <c r="AE196" i="1" s="1"/>
  <c r="AM188" i="1"/>
  <c r="AM196" i="1" s="1"/>
  <c r="BA188" i="1"/>
  <c r="BA196" i="1" s="1"/>
  <c r="BG188" i="1"/>
  <c r="BG196" i="1" s="1"/>
  <c r="BM188" i="1"/>
  <c r="BM196" i="1" s="1"/>
  <c r="BS188" i="1"/>
  <c r="BS196" i="1" s="1"/>
  <c r="CG188" i="1"/>
  <c r="CG196" i="1" s="1"/>
  <c r="CO188" i="1"/>
  <c r="CO196" i="1" s="1"/>
  <c r="CT14" i="1"/>
  <c r="CT15" i="1"/>
  <c r="CT29" i="1"/>
  <c r="CT28" i="1" s="1"/>
  <c r="L30" i="1"/>
  <c r="T30" i="1"/>
  <c r="AB30" i="1"/>
  <c r="AJ30" i="1"/>
  <c r="AR30" i="1"/>
  <c r="AZ30" i="1"/>
  <c r="BH30" i="1"/>
  <c r="BP30" i="1"/>
  <c r="BX30" i="1"/>
  <c r="CF30" i="1"/>
  <c r="CT38" i="1"/>
  <c r="CN37" i="1"/>
  <c r="CS41" i="1"/>
  <c r="R41" i="1"/>
  <c r="Z41" i="1"/>
  <c r="AH41" i="1"/>
  <c r="AP41" i="1"/>
  <c r="AX41" i="1"/>
  <c r="BF41" i="1"/>
  <c r="BN41" i="1"/>
  <c r="BV41" i="1"/>
  <c r="CD41" i="1"/>
  <c r="CL41" i="1"/>
  <c r="CU62" i="1"/>
  <c r="CS60" i="1"/>
  <c r="CU69" i="1"/>
  <c r="CS67" i="1"/>
  <c r="AU188" i="1"/>
  <c r="AU196" i="1" s="1"/>
  <c r="BO188" i="1"/>
  <c r="BO196" i="1" s="1"/>
  <c r="BU188" i="1"/>
  <c r="BU196" i="1" s="1"/>
  <c r="CR12" i="1"/>
  <c r="X12" i="1"/>
  <c r="AN12" i="1"/>
  <c r="BL12" i="1"/>
  <c r="CB12" i="1"/>
  <c r="CT19" i="1"/>
  <c r="CT58" i="1"/>
  <c r="CS64" i="1"/>
  <c r="X64" i="1"/>
  <c r="AF64" i="1"/>
  <c r="AN64" i="1"/>
  <c r="AV64" i="1"/>
  <c r="BD64" i="1"/>
  <c r="BL64" i="1"/>
  <c r="BT64" i="1"/>
  <c r="CB64" i="1"/>
  <c r="CJ64" i="1"/>
  <c r="CT71" i="1"/>
  <c r="CT72" i="1"/>
  <c r="CT78" i="1"/>
  <c r="CT79" i="1"/>
  <c r="CS80" i="1"/>
  <c r="CT86" i="1"/>
  <c r="CT87" i="1"/>
  <c r="CT95" i="1"/>
  <c r="CT96" i="1"/>
  <c r="CT101" i="1"/>
  <c r="CT102" i="1"/>
  <c r="Z130" i="1"/>
  <c r="AP130" i="1"/>
  <c r="BF130" i="1"/>
  <c r="BV130" i="1"/>
  <c r="CL130" i="1"/>
  <c r="CT132" i="1"/>
  <c r="L130" i="1"/>
  <c r="CU134" i="1"/>
  <c r="CS130" i="1"/>
  <c r="CT43" i="1"/>
  <c r="CT45" i="1"/>
  <c r="CT44" i="1" s="1"/>
  <c r="P46" i="1"/>
  <c r="X46" i="1"/>
  <c r="AF46" i="1"/>
  <c r="AN46" i="1"/>
  <c r="AV46" i="1"/>
  <c r="BD46" i="1"/>
  <c r="BL46" i="1"/>
  <c r="BT46" i="1"/>
  <c r="CB46" i="1"/>
  <c r="CJ46" i="1"/>
  <c r="R49" i="1"/>
  <c r="Z49" i="1"/>
  <c r="AH49" i="1"/>
  <c r="AP49" i="1"/>
  <c r="AX49" i="1"/>
  <c r="BF49" i="1"/>
  <c r="CT53" i="1"/>
  <c r="CT54" i="1"/>
  <c r="CT61" i="1"/>
  <c r="CP60" i="1"/>
  <c r="CT62" i="1"/>
  <c r="CT65" i="1"/>
  <c r="V64" i="1"/>
  <c r="AD64" i="1"/>
  <c r="AL64" i="1"/>
  <c r="AT64" i="1"/>
  <c r="BB64" i="1"/>
  <c r="BJ64" i="1"/>
  <c r="BR64" i="1"/>
  <c r="BZ64" i="1"/>
  <c r="CH64" i="1"/>
  <c r="CP64" i="1"/>
  <c r="CT68" i="1"/>
  <c r="V67" i="1"/>
  <c r="AD67" i="1"/>
  <c r="AL67" i="1"/>
  <c r="AT67" i="1"/>
  <c r="BB67" i="1"/>
  <c r="BJ67" i="1"/>
  <c r="BR67" i="1"/>
  <c r="BZ67" i="1"/>
  <c r="CH67" i="1"/>
  <c r="CP67" i="1"/>
  <c r="CT69" i="1"/>
  <c r="CT82" i="1"/>
  <c r="CT83" i="1"/>
  <c r="CT90" i="1"/>
  <c r="CT91" i="1"/>
  <c r="L99" i="1"/>
  <c r="T99" i="1"/>
  <c r="AB99" i="1"/>
  <c r="AJ99" i="1"/>
  <c r="AR99" i="1"/>
  <c r="AZ99" i="1"/>
  <c r="BH99" i="1"/>
  <c r="BP99" i="1"/>
  <c r="BX99" i="1"/>
  <c r="CF99" i="1"/>
  <c r="CU100" i="1"/>
  <c r="CT119" i="1"/>
  <c r="CT118" i="1" s="1"/>
  <c r="L118" i="1"/>
  <c r="CS126" i="1"/>
  <c r="CU127" i="1"/>
  <c r="L46" i="1"/>
  <c r="T46" i="1"/>
  <c r="AB46" i="1"/>
  <c r="AJ46" i="1"/>
  <c r="AR46" i="1"/>
  <c r="AZ46" i="1"/>
  <c r="BH46" i="1"/>
  <c r="BP46" i="1"/>
  <c r="BX46" i="1"/>
  <c r="CF46" i="1"/>
  <c r="BN49" i="1"/>
  <c r="CD49" i="1"/>
  <c r="CT55" i="1"/>
  <c r="CT56" i="1"/>
  <c r="CT63" i="1"/>
  <c r="CT66" i="1"/>
  <c r="CT76" i="1"/>
  <c r="CT77" i="1"/>
  <c r="CR80" i="1"/>
  <c r="CT84" i="1"/>
  <c r="CT85" i="1"/>
  <c r="CT92" i="1"/>
  <c r="CT93" i="1"/>
  <c r="CT94" i="1"/>
  <c r="CT100" i="1"/>
  <c r="V99" i="1"/>
  <c r="AD99" i="1"/>
  <c r="AL99" i="1"/>
  <c r="AT99" i="1"/>
  <c r="BB99" i="1"/>
  <c r="CT103" i="1"/>
  <c r="CT104" i="1"/>
  <c r="CT107" i="1"/>
  <c r="CP106" i="1"/>
  <c r="CT108" i="1"/>
  <c r="CN106" i="1"/>
  <c r="CT109" i="1"/>
  <c r="CT114" i="1"/>
  <c r="CT115" i="1"/>
  <c r="CT136" i="1"/>
  <c r="V135" i="1"/>
  <c r="AD135" i="1"/>
  <c r="AL135" i="1"/>
  <c r="AT135" i="1"/>
  <c r="BB135" i="1"/>
  <c r="BJ135" i="1"/>
  <c r="BR135" i="1"/>
  <c r="BZ135" i="1"/>
  <c r="CH135" i="1"/>
  <c r="CT137" i="1"/>
  <c r="BJ99" i="1"/>
  <c r="BR99" i="1"/>
  <c r="BZ99" i="1"/>
  <c r="CH99" i="1"/>
  <c r="CP99" i="1"/>
  <c r="CS106" i="1"/>
  <c r="CT112" i="1"/>
  <c r="P120" i="1"/>
  <c r="X120" i="1"/>
  <c r="AF120" i="1"/>
  <c r="AN120" i="1"/>
  <c r="AV120" i="1"/>
  <c r="BD120" i="1"/>
  <c r="BL120" i="1"/>
  <c r="BT120" i="1"/>
  <c r="CB120" i="1"/>
  <c r="CR120" i="1"/>
  <c r="CT122" i="1"/>
  <c r="CT123" i="1"/>
  <c r="CT129" i="1"/>
  <c r="CT128" i="1" s="1"/>
  <c r="CT133" i="1"/>
  <c r="CT134" i="1"/>
  <c r="CT127" i="1"/>
  <c r="CT126" i="1" s="1"/>
  <c r="R135" i="1"/>
  <c r="Z135" i="1"/>
  <c r="AH135" i="1"/>
  <c r="AP135" i="1"/>
  <c r="AX135" i="1"/>
  <c r="BF135" i="1"/>
  <c r="BN135" i="1"/>
  <c r="BV135" i="1"/>
  <c r="CD135" i="1"/>
  <c r="CL135" i="1"/>
  <c r="CS135" i="1"/>
  <c r="CT140" i="1"/>
  <c r="CT141" i="1"/>
  <c r="CS142" i="1"/>
  <c r="CT148" i="1"/>
  <c r="CT151" i="1"/>
  <c r="CT152" i="1"/>
  <c r="CT162" i="1"/>
  <c r="CT163" i="1"/>
  <c r="BV164" i="1"/>
  <c r="CL164" i="1"/>
  <c r="CS164" i="1"/>
  <c r="CT170" i="1"/>
  <c r="CP169" i="1"/>
  <c r="CT171" i="1"/>
  <c r="CT172" i="1"/>
  <c r="CT176" i="1"/>
  <c r="V175" i="1"/>
  <c r="AD175" i="1"/>
  <c r="AL175" i="1"/>
  <c r="AT175" i="1"/>
  <c r="BB175" i="1"/>
  <c r="BJ175" i="1"/>
  <c r="BR175" i="1"/>
  <c r="BZ175" i="1"/>
  <c r="CH175" i="1"/>
  <c r="CT143" i="1"/>
  <c r="T142" i="1"/>
  <c r="AB142" i="1"/>
  <c r="AJ142" i="1"/>
  <c r="AR142" i="1"/>
  <c r="AZ142" i="1"/>
  <c r="BH142" i="1"/>
  <c r="BH188" i="1" s="1"/>
  <c r="BH196" i="1" s="1"/>
  <c r="BP142" i="1"/>
  <c r="BX142" i="1"/>
  <c r="CF142" i="1"/>
  <c r="CN142" i="1"/>
  <c r="CT173" i="1"/>
  <c r="CT174" i="1"/>
  <c r="CU150" i="1"/>
  <c r="CT155" i="1"/>
  <c r="CT156" i="1"/>
  <c r="CT159" i="1"/>
  <c r="CT158" i="1" s="1"/>
  <c r="CU161" i="1"/>
  <c r="P175" i="1"/>
  <c r="X175" i="1"/>
  <c r="AF175" i="1"/>
  <c r="AN175" i="1"/>
  <c r="AV175" i="1"/>
  <c r="BD175" i="1"/>
  <c r="BL175" i="1"/>
  <c r="BT175" i="1"/>
  <c r="CB175" i="1"/>
  <c r="CJ175" i="1"/>
  <c r="CT179" i="1"/>
  <c r="CT146" i="1"/>
  <c r="CT147" i="1"/>
  <c r="CT150" i="1"/>
  <c r="CT157" i="1"/>
  <c r="CT161" i="1"/>
  <c r="P164" i="1"/>
  <c r="X164" i="1"/>
  <c r="AF164" i="1"/>
  <c r="AN164" i="1"/>
  <c r="AV164" i="1"/>
  <c r="BD164" i="1"/>
  <c r="BL164" i="1"/>
  <c r="BT164" i="1"/>
  <c r="CB164" i="1"/>
  <c r="CJ164" i="1"/>
  <c r="CR164" i="1"/>
  <c r="CU176" i="1"/>
  <c r="CT182" i="1"/>
  <c r="CT183" i="1"/>
  <c r="CT184" i="1"/>
  <c r="CT185" i="1"/>
  <c r="CT186" i="1"/>
  <c r="CT187" i="1"/>
  <c r="CT37" i="1"/>
  <c r="CU13" i="1"/>
  <c r="AL25" i="1"/>
  <c r="AL12" i="1" s="1"/>
  <c r="CS30" i="1"/>
  <c r="U33" i="1"/>
  <c r="U188" i="1" s="1"/>
  <c r="U196" i="1" s="1"/>
  <c r="CU36" i="1"/>
  <c r="N44" i="1"/>
  <c r="CS49" i="1"/>
  <c r="CT51" i="1"/>
  <c r="L12" i="1"/>
  <c r="CS16" i="1"/>
  <c r="CU16" i="1" s="1"/>
  <c r="N28" i="1"/>
  <c r="N33" i="1"/>
  <c r="CS34" i="1"/>
  <c r="L35" i="1"/>
  <c r="N41" i="1"/>
  <c r="N49" i="1"/>
  <c r="BP49" i="1"/>
  <c r="BX49" i="1"/>
  <c r="BX188" i="1" s="1"/>
  <c r="BX196" i="1" s="1"/>
  <c r="CF49" i="1"/>
  <c r="BL49" i="1"/>
  <c r="BT49" i="1"/>
  <c r="CB49" i="1"/>
  <c r="CJ49" i="1"/>
  <c r="CT57" i="1"/>
  <c r="N70" i="1"/>
  <c r="CU74" i="1"/>
  <c r="N75" i="1"/>
  <c r="CU81" i="1"/>
  <c r="N113" i="1"/>
  <c r="CT117" i="1"/>
  <c r="CT116" i="1" s="1"/>
  <c r="CT121" i="1"/>
  <c r="N120" i="1"/>
  <c r="V120" i="1"/>
  <c r="AD120" i="1"/>
  <c r="AD188" i="1" s="1"/>
  <c r="AD196" i="1" s="1"/>
  <c r="AL120" i="1"/>
  <c r="AT120" i="1"/>
  <c r="BB120" i="1"/>
  <c r="BJ120" i="1"/>
  <c r="BJ188" i="1" s="1"/>
  <c r="BJ196" i="1" s="1"/>
  <c r="BR120" i="1"/>
  <c r="BZ120" i="1"/>
  <c r="CH120" i="1"/>
  <c r="N67" i="1"/>
  <c r="CU71" i="1"/>
  <c r="L73" i="1"/>
  <c r="CU76" i="1"/>
  <c r="L80" i="1"/>
  <c r="CU114" i="1"/>
  <c r="CU117" i="1"/>
  <c r="CS120" i="1"/>
  <c r="N64" i="1"/>
  <c r="N99" i="1"/>
  <c r="R120" i="1"/>
  <c r="Z120" i="1"/>
  <c r="Z188" i="1" s="1"/>
  <c r="Z196" i="1" s="1"/>
  <c r="AH120" i="1"/>
  <c r="AH188" i="1" s="1"/>
  <c r="AH196" i="1" s="1"/>
  <c r="AP120" i="1"/>
  <c r="AX120" i="1"/>
  <c r="BF120" i="1"/>
  <c r="BF188" i="1" s="1"/>
  <c r="BF196" i="1" s="1"/>
  <c r="BN120" i="1"/>
  <c r="BN188" i="1" s="1"/>
  <c r="BN196" i="1" s="1"/>
  <c r="BV120" i="1"/>
  <c r="CD120" i="1"/>
  <c r="CL120" i="1"/>
  <c r="CL188" i="1" s="1"/>
  <c r="CL196" i="1" s="1"/>
  <c r="N124" i="1"/>
  <c r="N135" i="1"/>
  <c r="CU143" i="1"/>
  <c r="CU165" i="1"/>
  <c r="CT168" i="1"/>
  <c r="CS128" i="1"/>
  <c r="CU128" i="1" s="1"/>
  <c r="N130" i="1"/>
  <c r="CU136" i="1"/>
  <c r="L142" i="1"/>
  <c r="N158" i="1"/>
  <c r="L164" i="1"/>
  <c r="N126" i="1"/>
  <c r="N149" i="1"/>
  <c r="CT166" i="1"/>
  <c r="CT167" i="1"/>
  <c r="N175" i="1"/>
  <c r="AT188" i="1" l="1"/>
  <c r="AT196" i="1" s="1"/>
  <c r="BB188" i="1"/>
  <c r="BB196" i="1" s="1"/>
  <c r="CT70" i="1"/>
  <c r="CT130" i="1"/>
  <c r="CB188" i="1"/>
  <c r="CB196" i="1" s="1"/>
  <c r="CT149" i="1"/>
  <c r="CT169" i="1"/>
  <c r="CP188" i="1"/>
  <c r="CP196" i="1" s="1"/>
  <c r="CT99" i="1"/>
  <c r="CD188" i="1"/>
  <c r="CD196" i="1" s="1"/>
  <c r="BR188" i="1"/>
  <c r="BR196" i="1" s="1"/>
  <c r="CT142" i="1"/>
  <c r="CT67" i="1"/>
  <c r="CT75" i="1"/>
  <c r="BT188" i="1"/>
  <c r="BT196" i="1" s="1"/>
  <c r="AR188" i="1"/>
  <c r="AR196" i="1" s="1"/>
  <c r="CT175" i="1"/>
  <c r="CN188" i="1"/>
  <c r="CN196" i="1" s="1"/>
  <c r="BP188" i="1"/>
  <c r="BP196" i="1" s="1"/>
  <c r="AJ188" i="1"/>
  <c r="AJ196" i="1" s="1"/>
  <c r="CT17" i="1"/>
  <c r="BV188" i="1"/>
  <c r="BV196" i="1" s="1"/>
  <c r="AP188" i="1"/>
  <c r="AP196" i="1" s="1"/>
  <c r="CT120" i="1"/>
  <c r="CH188" i="1"/>
  <c r="CH196" i="1" s="1"/>
  <c r="AB188" i="1"/>
  <c r="AB196" i="1" s="1"/>
  <c r="CT41" i="1"/>
  <c r="CT113" i="1"/>
  <c r="CT80" i="1"/>
  <c r="AZ188" i="1"/>
  <c r="AZ196" i="1" s="1"/>
  <c r="N188" i="1"/>
  <c r="N196" i="1" s="1"/>
  <c r="CT164" i="1"/>
  <c r="V188" i="1"/>
  <c r="V196" i="1" s="1"/>
  <c r="BL188" i="1"/>
  <c r="BL196" i="1" s="1"/>
  <c r="AL188" i="1"/>
  <c r="AL196" i="1" s="1"/>
  <c r="AX188" i="1"/>
  <c r="AX196" i="1" s="1"/>
  <c r="R188" i="1"/>
  <c r="R196" i="1" s="1"/>
  <c r="BZ188" i="1"/>
  <c r="BZ196" i="1" s="1"/>
  <c r="CJ188" i="1"/>
  <c r="CJ196" i="1" s="1"/>
  <c r="CF188" i="1"/>
  <c r="CF196" i="1" s="1"/>
  <c r="CT160" i="1"/>
  <c r="CT60" i="1"/>
  <c r="AN188" i="1"/>
  <c r="AN196" i="1" s="1"/>
  <c r="AF188" i="1"/>
  <c r="AF196" i="1" s="1"/>
  <c r="CT64" i="1"/>
  <c r="X188" i="1"/>
  <c r="X196" i="1" s="1"/>
  <c r="CT46" i="1"/>
  <c r="P188" i="1"/>
  <c r="P196" i="1" s="1"/>
  <c r="CT106" i="1"/>
  <c r="CR188" i="1"/>
  <c r="CR196" i="1" s="1"/>
  <c r="BD188" i="1"/>
  <c r="BD196" i="1" s="1"/>
  <c r="CT49" i="1"/>
  <c r="CT135" i="1"/>
  <c r="CT30" i="1"/>
  <c r="AV188" i="1"/>
  <c r="AV196" i="1" s="1"/>
  <c r="T188" i="1"/>
  <c r="T196" i="1" s="1"/>
  <c r="CT25" i="1"/>
  <c r="CT12" i="1" s="1"/>
  <c r="CS12" i="1"/>
  <c r="CU34" i="1"/>
  <c r="CU188" i="1" s="1"/>
  <c r="CS33" i="1"/>
  <c r="L188" i="1"/>
  <c r="L196" i="1" s="1"/>
  <c r="CT188" i="1" l="1"/>
  <c r="CT196" i="1" s="1"/>
  <c r="CS188" i="1"/>
  <c r="CV188" i="1" s="1"/>
  <c r="CS196" i="1" l="1"/>
</calcChain>
</file>

<file path=xl/sharedStrings.xml><?xml version="1.0" encoding="utf-8"?>
<sst xmlns="http://schemas.openxmlformats.org/spreadsheetml/2006/main" count="435" uniqueCount="308">
  <si>
    <t>без ЭКО содействие</t>
  </si>
  <si>
    <t>Код профиля 2018</t>
  </si>
  <si>
    <t>Код КСГ 2018</t>
  </si>
  <si>
    <t>КПГ / КСГ</t>
  </si>
  <si>
    <t>базовая ставка с 01.01.2018</t>
  </si>
  <si>
    <t>коэффициент относительной затратоемкости с 01.01.2018</t>
  </si>
  <si>
    <t>управленческий коэффициент с 01.01.2018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</si>
  <si>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</si>
  <si>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</si>
  <si>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"Краевая клиническая больница N 2" министерства здравоохранения Хабаровского края</t>
  </si>
  <si>
    <t>КГБУЗ "Детская краевая клиническая больница" им. А.К. Пиотровича МЗ Хабаровского края</t>
  </si>
  <si>
    <t>КГБУЗ "Краевой клинический центр онкологии" МЗ Хабаровского края</t>
  </si>
  <si>
    <t>КГБУЗ "Перинатальный центр" МЗ Хабаровского края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</si>
  <si>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</si>
  <si>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</si>
  <si>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НУЗ "Дорожная клиническая больница на станции Хабаровск-1 ОАО "Российские железные дороги"</t>
  </si>
  <si>
    <t>КГБУЗ "Городская больница N2 им. Д.Н. Матвеева" МЗ Хабаровского края</t>
  </si>
  <si>
    <t>КГБУЗ "Городская клиническая больница N 10" министерства здравоохранения Хабаровского края</t>
  </si>
  <si>
    <t>КГБУЗ  "Городской онкологический диспансер" МЗ</t>
  </si>
  <si>
    <t>НУЗ "Отделенческая больница на станции Комсомольск ОАО "Российские железные дороги"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</si>
  <si>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</si>
  <si>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КГБУЗ "Городская клиническая больница N 11" министерства здравоохранения Хабаровского края</t>
  </si>
  <si>
    <t>КГБУЗ "Родильный дом N 1" МЗ Хабаровского края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</si>
  <si>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</si>
  <si>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</si>
  <si>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"Детский санаторий Амурский" МЗ ХК</t>
  </si>
  <si>
    <t>ФКУЗ "Медико-санитарная часть МВД Российской Федерации по Хабаровскому краю"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</si>
  <si>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</si>
  <si>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</si>
  <si>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</si>
  <si>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</si>
  <si>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</si>
  <si>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</si>
  <si>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</si>
  <si>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</si>
  <si>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</si>
  <si>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</si>
  <si>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"Детская городская больница" МЗ ХК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</si>
  <si>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</si>
  <si>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</si>
  <si>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</si>
  <si>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</si>
  <si>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</si>
  <si>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</si>
  <si>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</si>
  <si>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</si>
  <si>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</si>
  <si>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</si>
  <si>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</si>
  <si>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</si>
  <si>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"ЭКО-центр"</t>
  </si>
  <si>
    <t>ИТОГО</t>
  </si>
  <si>
    <t>с 01.01.2018</t>
  </si>
  <si>
    <t>0352001</t>
  </si>
  <si>
    <t>0310001</t>
  </si>
  <si>
    <t>0252001</t>
  </si>
  <si>
    <t>0351001</t>
  </si>
  <si>
    <t>0252002</t>
  </si>
  <si>
    <t>0351002</t>
  </si>
  <si>
    <t>0353001</t>
  </si>
  <si>
    <t>4346001</t>
  </si>
  <si>
    <t>2141002</t>
  </si>
  <si>
    <t>2141010</t>
  </si>
  <si>
    <t>3151001</t>
  </si>
  <si>
    <t>4346004</t>
  </si>
  <si>
    <t>0352006</t>
  </si>
  <si>
    <t>2144011</t>
  </si>
  <si>
    <t>2148001</t>
  </si>
  <si>
    <t>2241001</t>
  </si>
  <si>
    <t>2241009</t>
  </si>
  <si>
    <t>2223001</t>
  </si>
  <si>
    <t>8156001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</si>
  <si>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</si>
  <si>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</si>
  <si>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</si>
  <si>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</si>
  <si>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</si>
  <si>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</si>
  <si>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</si>
  <si>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</si>
  <si>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</si>
  <si>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</si>
  <si>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</si>
  <si>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1340014</t>
  </si>
  <si>
    <t>1340006</t>
  </si>
  <si>
    <t>6349008</t>
  </si>
  <si>
    <t>1343008</t>
  </si>
  <si>
    <t>1340007</t>
  </si>
  <si>
    <t>1340010</t>
  </si>
  <si>
    <t>1340013</t>
  </si>
  <si>
    <t>1343004</t>
  </si>
  <si>
    <t>1343171</t>
  </si>
  <si>
    <t>1340003</t>
  </si>
  <si>
    <t>1340001</t>
  </si>
  <si>
    <t>1340012</t>
  </si>
  <si>
    <t>2106184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</si>
  <si>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</si>
  <si>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</si>
  <si>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</si>
  <si>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</si>
  <si>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</t>
  </si>
  <si>
    <t>подуровень 3.2</t>
  </si>
  <si>
    <t>подуровень 3.3</t>
  </si>
  <si>
    <t>подуровень 2.1</t>
  </si>
  <si>
    <t>подуровень 2.2</t>
  </si>
  <si>
    <t>подуровень 1.3</t>
  </si>
  <si>
    <t>подуровень 1.2</t>
  </si>
  <si>
    <t>подуровень 1.4</t>
  </si>
  <si>
    <t>подуровень 1.5</t>
  </si>
  <si>
    <t>количество больных</t>
  </si>
  <si>
    <t>стоимость</t>
  </si>
  <si>
    <t>количество случаев</t>
  </si>
  <si>
    <t xml:space="preserve">КУСмо 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</si>
  <si>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</si>
  <si>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</si>
  <si>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</si>
  <si>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</si>
  <si>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</si>
  <si>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</si>
  <si>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оплодотворение, 1-4 этап без криоконсервации эмбрионов</t>
  </si>
  <si>
    <t>5.1.</t>
  </si>
  <si>
    <t>1-4 этап с криоконсервацией эмбрионов</t>
  </si>
  <si>
    <t>5.2.</t>
  </si>
  <si>
    <t>1-4 этап без криоконсервации эмбрионов</t>
  </si>
  <si>
    <t>5.3.</t>
  </si>
  <si>
    <t>1-3 этап с криоконсервацией эмбрионов</t>
  </si>
  <si>
    <t>5.4.</t>
  </si>
  <si>
    <t>1-3 этап без криоконсервации эмбрионов</t>
  </si>
  <si>
    <t>5.5.</t>
  </si>
  <si>
    <t>1-2 этап без криоконсервации</t>
  </si>
  <si>
    <t>5.6.</t>
  </si>
  <si>
    <t>Размораживание криоконсервированных эмбрионов с последующим переносом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</si>
  <si>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</si>
  <si>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</si>
  <si>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</si>
  <si>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</si>
  <si>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</si>
  <si>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</si>
  <si>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</si>
  <si>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 (уровень 1)</t>
  </si>
  <si>
    <t>Болезни крови (уровень 2)</t>
  </si>
  <si>
    <t>Дерматовенерология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</si>
  <si>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</si>
  <si>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</si>
  <si>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</si>
  <si>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</si>
  <si>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</si>
  <si>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</si>
  <si>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</si>
  <si>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</si>
  <si>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</si>
  <si>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</si>
  <si>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</si>
  <si>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</si>
  <si>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</si>
  <si>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</si>
  <si>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</si>
  <si>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</si>
  <si>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</si>
  <si>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</si>
  <si>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</si>
  <si>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</si>
  <si>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</si>
  <si>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</si>
  <si>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</si>
  <si>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</si>
  <si>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</si>
  <si>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</si>
  <si>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</si>
  <si>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</si>
  <si>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</si>
  <si>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</si>
  <si>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</si>
  <si>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</si>
  <si>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</si>
  <si>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</si>
  <si>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</si>
  <si>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</si>
  <si>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</si>
  <si>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</si>
  <si>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</si>
  <si>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</si>
  <si>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</si>
  <si>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</si>
  <si>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</si>
  <si>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</si>
  <si>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</si>
  <si>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</si>
  <si>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</si>
  <si>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</si>
  <si>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</si>
  <si>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</si>
  <si>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</si>
  <si>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</si>
  <si>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</si>
  <si>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</si>
  <si>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</si>
  <si>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</si>
  <si>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</si>
  <si>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</si>
  <si>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</si>
  <si>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</si>
  <si>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</si>
  <si>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</si>
  <si>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</si>
  <si>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</si>
  <si>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</si>
  <si>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Оториноларингология</t>
  </si>
  <si>
    <t>Болезни уха, горла, носа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</si>
  <si>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</si>
  <si>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</si>
  <si>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</si>
  <si>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</si>
  <si>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</si>
  <si>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</si>
  <si>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</si>
  <si>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</si>
  <si>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</si>
  <si>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</si>
  <si>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</si>
  <si>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</si>
  <si>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</si>
  <si>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</si>
  <si>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</si>
  <si>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</si>
  <si>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</si>
  <si>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</si>
  <si>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</si>
  <si>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</si>
  <si>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</si>
  <si>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</si>
  <si>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</si>
  <si>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</si>
  <si>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</si>
  <si>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</si>
  <si>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</si>
  <si>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</si>
  <si>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</si>
  <si>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</si>
  <si>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</si>
  <si>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</si>
  <si>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</si>
  <si>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травмы, болезни мягких тканей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</si>
  <si>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</si>
  <si>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</si>
  <si>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</si>
  <si>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</si>
  <si>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</si>
  <si>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</si>
  <si>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</si>
  <si>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</si>
  <si>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</si>
  <si>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</si>
  <si>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</si>
  <si>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</si>
  <si>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</si>
  <si>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</si>
  <si>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</si>
  <si>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</si>
  <si>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</si>
  <si>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</si>
  <si>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</si>
  <si>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</si>
  <si>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Операции на желчном пузыре и желчевыводящих путях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</si>
  <si>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</si>
  <si>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</si>
  <si>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</si>
  <si>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</si>
  <si>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</si>
  <si>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</si>
  <si>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</si>
  <si>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</si>
  <si>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</si>
  <si>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</si>
  <si>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</si>
  <si>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</si>
  <si>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</si>
  <si>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</si>
  <si>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Комплексное лечение  с применением препаратов иммуноглобулина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</si>
  <si>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</si>
  <si>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</si>
  <si>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</si>
  <si>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</si>
  <si>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Медицинская реабилитация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</si>
  <si>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</si>
  <si>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</si>
  <si>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</si>
  <si>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</si>
  <si>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</si>
  <si>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</si>
  <si>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(2 балла по ШРМ)</t>
  </si>
  <si>
    <t>Медицинская реабилитация пациентов с соматическими заболеваниями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</si>
  <si>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</si>
  <si>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</si>
  <si>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</si>
  <si>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</si>
  <si>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10.08.2018 №6</t>
  </si>
  <si>
    <t>22.06.2018 №5</t>
  </si>
  <si>
    <t>25.05.2018 №4</t>
  </si>
  <si>
    <t>27.04.2018 №3</t>
  </si>
  <si>
    <t>28.03.2018 №2</t>
  </si>
  <si>
    <t>09.02.2018 №1</t>
  </si>
  <si>
    <t>28.12.2017 №12</t>
  </si>
  <si>
    <t>отклонение</t>
  </si>
  <si>
    <t>Приложение № 4</t>
  </si>
  <si>
    <t>Объемы медицинской помощи за счет средств ОМС в  условиях  стационара дневного прибывания в разрезе  клинико-статистических групп заболеваний  на 2018 год</t>
  </si>
  <si>
    <t>к Решению Комиссии   по разработке ТП ОМС от 30.08.2018  № 7</t>
  </si>
  <si>
    <t>30.08.2018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</si>
</sst>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0;[Red]0"/>
    <numFmt numFmtId="165" formatCode="#,##0.0"/>
    <numFmt numFmtId="166" formatCode="_-* #,##0_р_._-;\-* #,##0_р_._-;_-* &quot;-&quot;_р_._-;_-@_-"/>
    <numFmt numFmtId="167" formatCode="0.000"/>
    <numFmt numFmtId="168" formatCode="_-* #,##0.0\ _₽_-;\-* #,##0.0\ _₽_-;_-* &quot;-&quot;?\ _₽_-;_-@_-"/>
    <numFmt numFmtId="169" formatCode="_-* #,##0.00_р_._-;\-* #,##0.00_р_._-;_-* &quot;-&quot;_р_._-;_-@_-"/>
    <numFmt numFmtId="170" formatCode="_-* #,##0.00000_р_._-;\-* #,##0.00000_р_._-;_-* &quot;-&quot;_р_._-;_-@_-"/>
    <numFmt numFmtId="171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2" fillId="0" borderId="0"/>
    <xf numFmtId="0" fontId="2" fillId="0" borderId="0"/>
    <xf numFmtId="0" fontId="9" fillId="0" borderId="0"/>
    <xf numFmtId="0" fontId="10" fillId="0" borderId="0"/>
    <xf numFmtId="0" fontId="2" fillId="0" borderId="0"/>
    <xf numFmtId="0" fontId="11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2" fillId="0" borderId="0"/>
    <xf numFmtId="0" fontId="11" fillId="0" borderId="0"/>
    <xf numFmtId="0" fontId="13" fillId="0" borderId="0" applyFill="0" applyBorder="0" applyProtection="0">
      <alignment wrapText="1"/>
      <protection locked="0"/>
    </xf>
    <xf numFmtId="9" fontId="9" fillId="0" borderId="0" applyFont="0" applyFill="0" applyBorder="0" applyAlignment="0" applyProtection="0"/>
    <xf numFmtId="9" fontId="11" fillId="0" borderId="0" quotePrefix="1" applyFont="0" applyFill="0" applyBorder="0" applyAlignment="0">
      <protection locked="0"/>
    </xf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1" fillId="0" borderId="0" quotePrefix="1" applyFont="0" applyFill="0" applyBorder="0" applyAlignment="0">
      <protection locked="0"/>
    </xf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</cellStyleXfs>
  <cellXfs count="160">
    <xf numFmtId="0" fontId="0" fillId="0" borderId="0" xfId="0"/>
    <xf numFmtId="166" fontId="4" fillId="0" borderId="10" xfId="1" applyNumberFormat="1" applyFont="1" applyFill="1" applyBorder="1" applyAlignment="1">
      <alignment horizontal="center" vertical="center" wrapText="1"/>
    </xf>
    <xf numFmtId="1" fontId="4" fillId="0" borderId="2" xfId="1" applyNumberFormat="1" applyFont="1" applyFill="1" applyBorder="1" applyAlignment="1">
      <alignment horizontal="center" vertical="center" wrapText="1"/>
    </xf>
    <xf numFmtId="1" fontId="4" fillId="0" borderId="10" xfId="1" applyNumberFormat="1" applyFont="1" applyFill="1" applyBorder="1" applyAlignment="1">
      <alignment horizontal="center" vertical="center" wrapText="1"/>
    </xf>
    <xf numFmtId="0" fontId="5" fillId="0" borderId="14" xfId="1" applyFont="1" applyFill="1" applyBorder="1" applyAlignment="1">
      <alignment horizontal="center" vertical="center" wrapText="1"/>
    </xf>
    <xf numFmtId="165" fontId="5" fillId="0" borderId="14" xfId="1" applyNumberFormat="1" applyFont="1" applyFill="1" applyBorder="1" applyAlignment="1">
      <alignment horizontal="center" vertical="center" wrapText="1"/>
    </xf>
    <xf numFmtId="167" fontId="4" fillId="0" borderId="2" xfId="1" applyNumberFormat="1" applyFont="1" applyFill="1" applyBorder="1" applyAlignment="1">
      <alignment horizontal="center" vertical="center" wrapText="1"/>
    </xf>
    <xf numFmtId="166" fontId="3" fillId="0" borderId="3" xfId="1" applyNumberFormat="1" applyFont="1" applyFill="1" applyBorder="1" applyAlignment="1">
      <alignment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166" fontId="3" fillId="0" borderId="10" xfId="1" applyNumberFormat="1" applyFont="1" applyFill="1" applyBorder="1" applyAlignment="1">
      <alignment horizontal="center" vertical="center" wrapText="1"/>
    </xf>
    <xf numFmtId="166" fontId="3" fillId="0" borderId="10" xfId="2" applyNumberFormat="1" applyFont="1" applyFill="1" applyBorder="1" applyAlignment="1">
      <alignment horizontal="center" vertical="center" wrapText="1"/>
    </xf>
    <xf numFmtId="3" fontId="3" fillId="0" borderId="3" xfId="1" applyNumberFormat="1" applyFont="1" applyFill="1" applyBorder="1" applyAlignment="1">
      <alignment horizontal="center" vertical="center" wrapText="1"/>
    </xf>
    <xf numFmtId="3" fontId="3" fillId="0" borderId="3" xfId="2" applyNumberFormat="1" applyFont="1" applyFill="1" applyBorder="1" applyAlignment="1">
      <alignment horizontal="center" vertical="center" wrapText="1"/>
    </xf>
    <xf numFmtId="166" fontId="5" fillId="0" borderId="10" xfId="1" applyNumberFormat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vertical="center" wrapText="1"/>
    </xf>
    <xf numFmtId="0" fontId="3" fillId="0" borderId="3" xfId="2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4" fontId="4" fillId="0" borderId="3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3" fontId="4" fillId="0" borderId="3" xfId="1" applyNumberFormat="1" applyFont="1" applyFill="1" applyBorder="1" applyAlignment="1">
      <alignment horizontal="center" vertical="center" wrapText="1"/>
    </xf>
    <xf numFmtId="166" fontId="5" fillId="0" borderId="3" xfId="1" applyNumberFormat="1" applyFont="1" applyFill="1" applyBorder="1" applyAlignment="1">
      <alignment horizontal="center" vertical="center" wrapText="1"/>
    </xf>
    <xf numFmtId="166" fontId="5" fillId="0" borderId="3" xfId="2" applyNumberFormat="1" applyFont="1" applyFill="1" applyBorder="1" applyAlignment="1">
      <alignment horizontal="center" vertical="center" wrapText="1"/>
    </xf>
    <xf numFmtId="166" fontId="3" fillId="0" borderId="3" xfId="1" applyNumberFormat="1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vertical="center" wrapText="1"/>
    </xf>
    <xf numFmtId="166" fontId="5" fillId="0" borderId="10" xfId="2" applyNumberFormat="1" applyFont="1" applyFill="1" applyBorder="1" applyAlignment="1">
      <alignment horizontal="center" vertical="center" wrapText="1"/>
    </xf>
    <xf numFmtId="169" fontId="5" fillId="0" borderId="10" xfId="1" applyNumberFormat="1" applyFont="1" applyFill="1" applyBorder="1" applyAlignment="1">
      <alignment horizontal="center" vertical="center" wrapText="1"/>
    </xf>
    <xf numFmtId="170" fontId="5" fillId="0" borderId="15" xfId="1" applyNumberFormat="1" applyFont="1" applyFill="1" applyBorder="1" applyAlignment="1">
      <alignment horizontal="center" vertical="center" wrapText="1"/>
    </xf>
    <xf numFmtId="170" fontId="5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3" fontId="3" fillId="0" borderId="0" xfId="0" applyNumberFormat="1" applyFont="1" applyFill="1"/>
    <xf numFmtId="164" fontId="3" fillId="0" borderId="0" xfId="0" applyNumberFormat="1" applyFont="1" applyFill="1"/>
    <xf numFmtId="0" fontId="3" fillId="0" borderId="0" xfId="0" applyFont="1" applyFill="1" applyBorder="1"/>
    <xf numFmtId="0" fontId="3" fillId="0" borderId="2" xfId="0" applyFont="1" applyFill="1" applyBorder="1"/>
    <xf numFmtId="0" fontId="3" fillId="0" borderId="1" xfId="0" applyFont="1" applyFill="1" applyBorder="1"/>
    <xf numFmtId="0" fontId="3" fillId="0" borderId="10" xfId="0" applyFont="1" applyFill="1" applyBorder="1"/>
    <xf numFmtId="0" fontId="3" fillId="0" borderId="14" xfId="0" applyFont="1" applyFill="1" applyBorder="1" applyAlignment="1">
      <alignment horizontal="center" vertical="center" wrapText="1"/>
    </xf>
    <xf numFmtId="167" fontId="4" fillId="0" borderId="10" xfId="1" applyNumberFormat="1" applyFont="1" applyFill="1" applyBorder="1" applyAlignment="1">
      <alignment horizontal="center" vertical="center" wrapText="1"/>
    </xf>
    <xf numFmtId="168" fontId="3" fillId="0" borderId="0" xfId="0" applyNumberFormat="1" applyFont="1" applyFill="1"/>
    <xf numFmtId="166" fontId="5" fillId="0" borderId="10" xfId="0" applyNumberFormat="1" applyFont="1" applyFill="1" applyBorder="1" applyAlignment="1">
      <alignment horizontal="right"/>
    </xf>
    <xf numFmtId="0" fontId="5" fillId="0" borderId="10" xfId="0" applyFont="1" applyFill="1" applyBorder="1"/>
    <xf numFmtId="168" fontId="5" fillId="0" borderId="0" xfId="0" applyNumberFormat="1" applyFont="1" applyFill="1"/>
    <xf numFmtId="0" fontId="5" fillId="0" borderId="0" xfId="0" applyFont="1" applyFill="1"/>
    <xf numFmtId="0" fontId="3" fillId="0" borderId="10" xfId="0" applyFont="1" applyFill="1" applyBorder="1" applyAlignment="1">
      <alignment horizontal="center"/>
    </xf>
    <xf numFmtId="0" fontId="4" fillId="0" borderId="0" xfId="0" applyFont="1" applyFill="1"/>
    <xf numFmtId="166" fontId="3" fillId="0" borderId="10" xfId="0" applyNumberFormat="1" applyFont="1" applyFill="1" applyBorder="1" applyAlignment="1">
      <alignment horizontal="right"/>
    </xf>
    <xf numFmtId="3" fontId="5" fillId="0" borderId="10" xfId="0" applyNumberFormat="1" applyFont="1" applyFill="1" applyBorder="1"/>
    <xf numFmtId="0" fontId="5" fillId="0" borderId="0" xfId="0" applyFont="1" applyFill="1" applyBorder="1" applyAlignment="1">
      <alignment vertical="distributed" wrapText="1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3" fontId="5" fillId="0" borderId="1" xfId="0" applyNumberFormat="1" applyFont="1" applyFill="1" applyBorder="1" applyAlignment="1"/>
    <xf numFmtId="0" fontId="5" fillId="0" borderId="2" xfId="0" applyFont="1" applyFill="1" applyBorder="1" applyAlignment="1"/>
    <xf numFmtId="0" fontId="5" fillId="0" borderId="1" xfId="0" applyFont="1" applyFill="1" applyBorder="1" applyAlignment="1"/>
    <xf numFmtId="3" fontId="5" fillId="0" borderId="3" xfId="0" applyNumberFormat="1" applyFont="1" applyFill="1" applyBorder="1" applyAlignment="1"/>
    <xf numFmtId="0" fontId="5" fillId="0" borderId="3" xfId="0" applyFont="1" applyFill="1" applyBorder="1" applyAlignment="1"/>
    <xf numFmtId="0" fontId="5" fillId="0" borderId="1" xfId="0" applyFont="1" applyFill="1" applyBorder="1" applyAlignment="1">
      <alignment vertical="distributed" wrapText="1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right"/>
    </xf>
    <xf numFmtId="0" fontId="3" fillId="0" borderId="8" xfId="0" applyFont="1" applyFill="1" applyBorder="1"/>
    <xf numFmtId="0" fontId="5" fillId="0" borderId="13" xfId="1" applyFont="1" applyFill="1" applyBorder="1" applyAlignment="1">
      <alignment horizontal="center" vertical="center" wrapText="1"/>
    </xf>
    <xf numFmtId="3" fontId="5" fillId="0" borderId="10" xfId="1" applyNumberFormat="1" applyFont="1" applyFill="1" applyBorder="1" applyAlignment="1">
      <alignment horizontal="center" vertical="center" wrapText="1"/>
    </xf>
    <xf numFmtId="3" fontId="5" fillId="0" borderId="10" xfId="2" applyNumberFormat="1" applyFont="1" applyFill="1" applyBorder="1" applyAlignment="1">
      <alignment horizontal="center" vertical="center" wrapText="1"/>
    </xf>
    <xf numFmtId="3" fontId="5" fillId="0" borderId="10" xfId="1" applyNumberFormat="1" applyFont="1" applyFill="1" applyBorder="1" applyAlignment="1">
      <alignment horizontal="right" vertical="center" wrapText="1"/>
    </xf>
    <xf numFmtId="166" fontId="3" fillId="0" borderId="10" xfId="2" applyNumberFormat="1" applyFont="1" applyFill="1" applyBorder="1" applyAlignment="1">
      <alignment horizontal="right" vertical="center" wrapText="1"/>
    </xf>
    <xf numFmtId="166" fontId="3" fillId="0" borderId="10" xfId="1" applyNumberFormat="1" applyFont="1" applyFill="1" applyBorder="1" applyAlignment="1">
      <alignment horizontal="right" vertical="center" wrapText="1"/>
    </xf>
    <xf numFmtId="166" fontId="4" fillId="0" borderId="10" xfId="2" applyNumberFormat="1" applyFont="1" applyFill="1" applyBorder="1" applyAlignment="1">
      <alignment horizontal="center" vertical="center" wrapText="1"/>
    </xf>
    <xf numFmtId="166" fontId="3" fillId="0" borderId="3" xfId="2" applyNumberFormat="1" applyFont="1" applyFill="1" applyBorder="1" applyAlignment="1">
      <alignment horizontal="center" vertical="center" wrapText="1"/>
    </xf>
    <xf numFmtId="166" fontId="3" fillId="0" borderId="3" xfId="1" applyNumberFormat="1" applyFont="1" applyFill="1" applyBorder="1" applyAlignment="1">
      <alignment horizontal="right" vertical="center" wrapText="1"/>
    </xf>
    <xf numFmtId="166" fontId="3" fillId="0" borderId="3" xfId="2" applyNumberFormat="1" applyFont="1" applyFill="1" applyBorder="1" applyAlignment="1">
      <alignment horizontal="right" vertical="center" wrapText="1"/>
    </xf>
    <xf numFmtId="166" fontId="3" fillId="0" borderId="10" xfId="3" applyNumberFormat="1" applyFont="1" applyFill="1" applyBorder="1" applyAlignment="1">
      <alignment horizontal="center" vertical="center" wrapText="1"/>
    </xf>
    <xf numFmtId="166" fontId="3" fillId="0" borderId="3" xfId="3" applyNumberFormat="1" applyFont="1" applyFill="1" applyBorder="1" applyAlignment="1">
      <alignment horizontal="center" vertical="center" wrapText="1"/>
    </xf>
    <xf numFmtId="166" fontId="5" fillId="0" borderId="10" xfId="3" applyNumberFormat="1" applyFont="1" applyFill="1" applyBorder="1" applyAlignment="1">
      <alignment horizontal="center" vertical="center" wrapText="1"/>
    </xf>
    <xf numFmtId="0" fontId="3" fillId="3" borderId="10" xfId="0" applyFont="1" applyFill="1" applyBorder="1"/>
    <xf numFmtId="166" fontId="5" fillId="3" borderId="3" xfId="1" applyNumberFormat="1" applyFont="1" applyFill="1" applyBorder="1" applyAlignment="1">
      <alignment vertical="center" wrapText="1"/>
    </xf>
    <xf numFmtId="0" fontId="5" fillId="3" borderId="10" xfId="1" applyFont="1" applyFill="1" applyBorder="1" applyAlignment="1">
      <alignment horizontal="center" vertical="center" wrapText="1"/>
    </xf>
    <xf numFmtId="165" fontId="5" fillId="3" borderId="10" xfId="1" applyNumberFormat="1" applyFont="1" applyFill="1" applyBorder="1" applyAlignment="1">
      <alignment horizontal="center" vertical="center" wrapText="1"/>
    </xf>
    <xf numFmtId="3" fontId="5" fillId="3" borderId="10" xfId="1" applyNumberFormat="1" applyFont="1" applyFill="1" applyBorder="1" applyAlignment="1">
      <alignment horizontal="center" vertical="center" wrapText="1"/>
    </xf>
    <xf numFmtId="166" fontId="5" fillId="3" borderId="10" xfId="1" applyNumberFormat="1" applyFont="1" applyFill="1" applyBorder="1" applyAlignment="1">
      <alignment horizontal="center" vertical="center" wrapText="1"/>
    </xf>
    <xf numFmtId="4" fontId="3" fillId="3" borderId="3" xfId="1" applyNumberFormat="1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4" fontId="5" fillId="3" borderId="3" xfId="1" applyNumberFormat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 wrapText="1"/>
    </xf>
    <xf numFmtId="166" fontId="5" fillId="3" borderId="10" xfId="2" applyNumberFormat="1" applyFont="1" applyFill="1" applyBorder="1" applyAlignment="1">
      <alignment horizontal="center" vertical="center" wrapText="1"/>
    </xf>
    <xf numFmtId="4" fontId="3" fillId="3" borderId="1" xfId="1" applyNumberFormat="1" applyFont="1" applyFill="1" applyBorder="1" applyAlignment="1">
      <alignment horizontal="center" vertical="center" wrapText="1"/>
    </xf>
    <xf numFmtId="166" fontId="5" fillId="3" borderId="3" xfId="2" applyNumberFormat="1" applyFont="1" applyFill="1" applyBorder="1" applyAlignment="1">
      <alignment horizontal="center" vertical="center" wrapText="1"/>
    </xf>
    <xf numFmtId="166" fontId="5" fillId="3" borderId="3" xfId="1" applyNumberFormat="1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166" fontId="5" fillId="3" borderId="3" xfId="1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14" fillId="0" borderId="10" xfId="0" applyFont="1" applyFill="1" applyBorder="1" applyAlignment="1">
      <alignment horizontal="center"/>
    </xf>
    <xf numFmtId="0" fontId="5" fillId="0" borderId="16" xfId="0" applyFont="1" applyFill="1" applyBorder="1" applyAlignment="1">
      <alignment vertical="center" wrapText="1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vertical="center" wrapText="1"/>
    </xf>
    <xf numFmtId="3" fontId="5" fillId="0" borderId="17" xfId="0" applyNumberFormat="1" applyFont="1" applyFill="1" applyBorder="1" applyAlignment="1"/>
    <xf numFmtId="3" fontId="5" fillId="0" borderId="16" xfId="0" applyNumberFormat="1" applyFont="1" applyFill="1" applyBorder="1" applyAlignment="1"/>
    <xf numFmtId="0" fontId="4" fillId="0" borderId="1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7" fillId="0" borderId="3" xfId="2" applyNumberFormat="1" applyFont="1" applyFill="1" applyBorder="1" applyAlignment="1">
      <alignment horizontal="center" vertical="center" wrapText="1"/>
    </xf>
    <xf numFmtId="166" fontId="5" fillId="2" borderId="3" xfId="2" applyNumberFormat="1" applyFont="1" applyFill="1" applyBorder="1" applyAlignment="1">
      <alignment horizontal="center" vertical="center" wrapText="1"/>
    </xf>
    <xf numFmtId="3" fontId="3" fillId="0" borderId="10" xfId="1" applyNumberFormat="1" applyFont="1" applyFill="1" applyBorder="1" applyAlignment="1">
      <alignment horizontal="center" vertical="center" wrapText="1"/>
    </xf>
    <xf numFmtId="3" fontId="4" fillId="0" borderId="3" xfId="2" applyNumberFormat="1" applyFont="1" applyFill="1" applyBorder="1" applyAlignment="1">
      <alignment horizontal="center" vertical="center" wrapText="1"/>
    </xf>
    <xf numFmtId="3" fontId="6" fillId="3" borderId="10" xfId="2" applyNumberFormat="1" applyFont="1" applyFill="1" applyBorder="1" applyAlignment="1">
      <alignment horizontal="center" vertical="center" wrapText="1"/>
    </xf>
    <xf numFmtId="166" fontId="6" fillId="3" borderId="10" xfId="2" applyNumberFormat="1" applyFont="1" applyFill="1" applyBorder="1" applyAlignment="1">
      <alignment horizontal="center" vertical="center" wrapText="1"/>
    </xf>
    <xf numFmtId="166" fontId="8" fillId="3" borderId="10" xfId="2" applyNumberFormat="1" applyFont="1" applyFill="1" applyBorder="1" applyAlignment="1">
      <alignment horizontal="center" vertical="center" wrapText="1"/>
    </xf>
    <xf numFmtId="166" fontId="4" fillId="0" borderId="10" xfId="1" applyNumberFormat="1" applyFont="1" applyFill="1" applyBorder="1" applyAlignment="1">
      <alignment horizontal="center" vertical="center" wrapText="1"/>
    </xf>
    <xf numFmtId="1" fontId="4" fillId="0" borderId="10" xfId="1" applyNumberFormat="1" applyFont="1" applyFill="1" applyBorder="1" applyAlignment="1">
      <alignment horizontal="center" vertical="center" wrapText="1"/>
    </xf>
    <xf numFmtId="166" fontId="3" fillId="0" borderId="10" xfId="1" applyNumberFormat="1" applyFont="1" applyFill="1" applyBorder="1" applyAlignment="1">
      <alignment horizontal="center" vertical="center" wrapText="1"/>
    </xf>
    <xf numFmtId="3" fontId="3" fillId="0" borderId="3" xfId="2" applyNumberFormat="1" applyFont="1" applyFill="1" applyBorder="1" applyAlignment="1">
      <alignment horizontal="center" vertical="center" wrapText="1"/>
    </xf>
    <xf numFmtId="166" fontId="5" fillId="0" borderId="10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167" fontId="4" fillId="0" borderId="10" xfId="1" applyNumberFormat="1" applyFont="1" applyFill="1" applyBorder="1" applyAlignment="1">
      <alignment horizontal="center" vertical="center" wrapText="1"/>
    </xf>
    <xf numFmtId="166" fontId="3" fillId="0" borderId="10" xfId="1" applyNumberFormat="1" applyFont="1" applyFill="1" applyBorder="1" applyAlignment="1">
      <alignment horizontal="right" vertical="center" wrapText="1"/>
    </xf>
    <xf numFmtId="3" fontId="5" fillId="3" borderId="10" xfId="1" applyNumberFormat="1" applyFont="1" applyFill="1" applyBorder="1" applyAlignment="1">
      <alignment horizontal="center" vertical="center" wrapText="1"/>
    </xf>
    <xf numFmtId="166" fontId="5" fillId="3" borderId="10" xfId="1" applyNumberFormat="1" applyFont="1" applyFill="1" applyBorder="1" applyAlignment="1">
      <alignment horizontal="center" vertical="center" wrapText="1"/>
    </xf>
    <xf numFmtId="166" fontId="5" fillId="3" borderId="3" xfId="2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/>
    <xf numFmtId="14" fontId="3" fillId="0" borderId="2" xfId="0" applyNumberFormat="1" applyFont="1" applyFill="1" applyBorder="1" applyAlignment="1">
      <alignment horizontal="center"/>
    </xf>
    <xf numFmtId="14" fontId="3" fillId="0" borderId="3" xfId="0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165" fontId="3" fillId="0" borderId="3" xfId="1" applyNumberFormat="1" applyFont="1" applyFill="1" applyBorder="1" applyAlignment="1">
      <alignment horizontal="center" vertical="center" wrapText="1"/>
    </xf>
    <xf numFmtId="166" fontId="4" fillId="0" borderId="2" xfId="1" applyNumberFormat="1" applyFont="1" applyFill="1" applyBorder="1" applyAlignment="1">
      <alignment horizontal="center" vertical="center" wrapText="1"/>
    </xf>
    <xf numFmtId="166" fontId="4" fillId="0" borderId="3" xfId="1" applyNumberFormat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165" fontId="3" fillId="0" borderId="10" xfId="1" applyNumberFormat="1" applyFont="1" applyFill="1" applyBorder="1" applyAlignment="1">
      <alignment horizontal="center" vertical="center" wrapText="1"/>
    </xf>
    <xf numFmtId="1" fontId="4" fillId="0" borderId="10" xfId="1" applyNumberFormat="1" applyFont="1" applyFill="1" applyBorder="1" applyAlignment="1">
      <alignment horizontal="center" vertical="center" wrapText="1"/>
    </xf>
    <xf numFmtId="1" fontId="4" fillId="0" borderId="2" xfId="1" applyNumberFormat="1" applyFont="1" applyFill="1" applyBorder="1" applyAlignment="1">
      <alignment horizontal="center" vertical="center" wrapText="1"/>
    </xf>
    <xf numFmtId="1" fontId="4" fillId="0" borderId="3" xfId="1" applyNumberFormat="1" applyFont="1" applyFill="1" applyBorder="1" applyAlignment="1">
      <alignment horizontal="center" vertical="center" wrapText="1"/>
    </xf>
    <xf numFmtId="3" fontId="4" fillId="0" borderId="2" xfId="1" applyNumberFormat="1" applyFont="1" applyFill="1" applyBorder="1" applyAlignment="1">
      <alignment horizontal="center" vertical="center" wrapText="1"/>
    </xf>
    <xf numFmtId="3" fontId="4" fillId="0" borderId="3" xfId="1" applyNumberFormat="1" applyFont="1" applyFill="1" applyBorder="1" applyAlignment="1">
      <alignment horizontal="center" vertical="center" wrapText="1"/>
    </xf>
    <xf numFmtId="166" fontId="4" fillId="0" borderId="10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165" fontId="3" fillId="0" borderId="9" xfId="1" applyNumberFormat="1" applyFont="1" applyFill="1" applyBorder="1" applyAlignment="1">
      <alignment horizontal="center" vertical="center" wrapText="1"/>
    </xf>
    <xf numFmtId="165" fontId="3" fillId="0" borderId="12" xfId="1" applyNumberFormat="1" applyFont="1" applyFill="1" applyBorder="1" applyAlignment="1">
      <alignment horizontal="center" vertical="center" wrapText="1"/>
    </xf>
    <xf numFmtId="49" fontId="4" fillId="0" borderId="10" xfId="1" applyNumberFormat="1" applyFont="1" applyFill="1" applyBorder="1" applyAlignment="1">
      <alignment horizontal="center" vertical="center" wrapText="1"/>
    </xf>
    <xf numFmtId="14" fontId="3" fillId="0" borderId="10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center" vertical="distributed" wrapText="1"/>
    </xf>
    <xf numFmtId="3" fontId="3" fillId="0" borderId="3" xfId="0" applyNumberFormat="1" applyFont="1" applyFill="1" applyBorder="1" applyAlignment="1">
      <alignment horizontal="center" vertical="center" wrapText="1"/>
    </xf>
  </cellXfs>
  <cellStyles count="68">
    <cellStyle name="Normal_КСГ" xfId="4"/>
    <cellStyle name="Обычный" xfId="0" builtinId="0"/>
    <cellStyle name="Обычный 2" xfId="1"/>
    <cellStyle name="Обычный 2 2" xfId="3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V196"/>
  <sheetViews>
    <sheetView tabSelected="1" zoomScale="80" zoomScaleNormal="80" zoomScaleSheetLayoutView="80" workbookViewId="0">
      <pane xSplit="10" ySplit="10" topLeftCell="U185" activePane="bottomRight" state="frozen"/>
      <selection pane="topRight" activeCell="N1" sqref="N1"/>
      <selection pane="bottomLeft" activeCell="A7" sqref="A7"/>
      <selection pane="bottomRight" activeCell="C208" sqref="C208"/>
    </sheetView>
  </sheetViews>
  <sheetFormatPr defaultRowHeight="15" x14ac:dyDescent="0.25"/>
  <cols>
    <col min="1" max="1" width="7.42578125" style="33" customWidth="1"/>
    <col min="2" max="2" width="8" style="33" customWidth="1"/>
    <col min="3" max="3" width="35.85546875" style="33" customWidth="1"/>
    <col min="4" max="4" width="11.85546875" style="33" customWidth="1"/>
    <col min="5" max="5" width="10" style="33" customWidth="1"/>
    <col min="6" max="6" width="9" style="33" customWidth="1"/>
    <col min="7" max="10" width="5.85546875" style="33" customWidth="1"/>
    <col min="11" max="11" width="12.28515625" style="33" hidden="1" customWidth="1"/>
    <col min="12" max="12" width="15.85546875" style="33" hidden="1" customWidth="1"/>
    <col min="13" max="13" width="12.28515625" style="33" hidden="1" customWidth="1"/>
    <col min="14" max="14" width="14.7109375" style="33" hidden="1" customWidth="1"/>
    <col min="15" max="15" width="10.85546875" style="33" hidden="1" customWidth="1"/>
    <col min="16" max="16" width="14.5703125" style="33" hidden="1" customWidth="1"/>
    <col min="17" max="17" width="11.42578125" style="33" hidden="1" customWidth="1"/>
    <col min="18" max="18" width="13.7109375" style="33" hidden="1" customWidth="1"/>
    <col min="19" max="19" width="9.28515625" style="33" hidden="1" customWidth="1"/>
    <col min="20" max="20" width="15.140625" style="33" hidden="1" customWidth="1"/>
    <col min="21" max="21" width="10.5703125" style="33" customWidth="1"/>
    <col min="22" max="22" width="14" style="33" customWidth="1"/>
    <col min="23" max="23" width="10.140625" style="34" hidden="1" customWidth="1"/>
    <col min="24" max="24" width="13.42578125" style="34" hidden="1" customWidth="1"/>
    <col min="25" max="26" width="12.7109375" style="33" hidden="1" customWidth="1"/>
    <col min="27" max="28" width="12.85546875" style="33" hidden="1" customWidth="1"/>
    <col min="29" max="29" width="12.28515625" style="33" hidden="1" customWidth="1"/>
    <col min="30" max="30" width="14.5703125" style="33" hidden="1" customWidth="1"/>
    <col min="31" max="32" width="13.42578125" style="33" hidden="1" customWidth="1"/>
    <col min="33" max="33" width="10.5703125" style="33" hidden="1" customWidth="1"/>
    <col min="34" max="34" width="13.7109375" style="33" hidden="1" customWidth="1"/>
    <col min="35" max="35" width="13.5703125" style="34" customWidth="1"/>
    <col min="36" max="36" width="13.7109375" style="34" customWidth="1"/>
    <col min="37" max="37" width="12.28515625" style="33" customWidth="1"/>
    <col min="38" max="38" width="14.28515625" style="33" customWidth="1"/>
    <col min="39" max="40" width="13" style="33" hidden="1" customWidth="1"/>
    <col min="41" max="42" width="12.5703125" style="33" hidden="1" customWidth="1"/>
    <col min="43" max="43" width="13" style="33" hidden="1" customWidth="1"/>
    <col min="44" max="44" width="14.85546875" style="33" hidden="1" customWidth="1"/>
    <col min="45" max="46" width="12.5703125" style="33" hidden="1" customWidth="1"/>
    <col min="47" max="48" width="13.7109375" style="33" hidden="1" customWidth="1"/>
    <col min="49" max="50" width="13.28515625" style="33" hidden="1" customWidth="1"/>
    <col min="51" max="52" width="12.85546875" style="33" hidden="1" customWidth="1"/>
    <col min="53" max="53" width="10.85546875" style="33" hidden="1" customWidth="1"/>
    <col min="54" max="54" width="13.42578125" style="33" hidden="1" customWidth="1"/>
    <col min="55" max="56" width="13" style="33" hidden="1" customWidth="1"/>
    <col min="57" max="57" width="10" style="33" hidden="1" customWidth="1"/>
    <col min="58" max="58" width="15.7109375" style="33" hidden="1" customWidth="1"/>
    <col min="59" max="60" width="13.42578125" style="33" hidden="1" customWidth="1"/>
    <col min="61" max="63" width="12.5703125" style="33" hidden="1" customWidth="1"/>
    <col min="64" max="64" width="13.7109375" style="33" hidden="1" customWidth="1"/>
    <col min="65" max="65" width="9.5703125" style="33" hidden="1" customWidth="1"/>
    <col min="66" max="66" width="14.42578125" style="33" hidden="1" customWidth="1"/>
    <col min="67" max="68" width="13.5703125" style="33" hidden="1" customWidth="1"/>
    <col min="69" max="69" width="12.85546875" style="35" hidden="1" customWidth="1"/>
    <col min="70" max="70" width="12.85546875" style="33" hidden="1" customWidth="1"/>
    <col min="71" max="72" width="12.85546875" style="33" customWidth="1"/>
    <col min="73" max="74" width="12.85546875" style="33" hidden="1" customWidth="1"/>
    <col min="75" max="75" width="10.5703125" style="33" hidden="1" customWidth="1"/>
    <col min="76" max="76" width="12.28515625" style="33" hidden="1" customWidth="1"/>
    <col min="77" max="77" width="12.140625" style="33" hidden="1" customWidth="1"/>
    <col min="78" max="78" width="13.5703125" style="33" hidden="1" customWidth="1"/>
    <col min="79" max="80" width="12.28515625" style="33" hidden="1" customWidth="1"/>
    <col min="81" max="84" width="14" style="33" hidden="1" customWidth="1"/>
    <col min="85" max="87" width="12" style="33" hidden="1" customWidth="1"/>
    <col min="88" max="88" width="17" style="33" hidden="1" customWidth="1"/>
    <col min="89" max="90" width="12.28515625" style="33" hidden="1" customWidth="1"/>
    <col min="91" max="91" width="11.140625" style="33" hidden="1" customWidth="1"/>
    <col min="92" max="92" width="14.140625" style="33" hidden="1" customWidth="1"/>
    <col min="93" max="93" width="12.7109375" style="33" hidden="1" customWidth="1"/>
    <col min="94" max="94" width="14" style="33" hidden="1" customWidth="1"/>
    <col min="95" max="95" width="8.5703125" style="33" hidden="1" customWidth="1"/>
    <col min="96" max="96" width="12.5703125" style="33" hidden="1" customWidth="1"/>
    <col min="97" max="97" width="10.28515625" style="33" hidden="1" customWidth="1"/>
    <col min="98" max="98" width="16.7109375" style="33" hidden="1" customWidth="1"/>
    <col min="99" max="99" width="13.5703125" style="33" hidden="1" customWidth="1"/>
    <col min="100" max="100" width="12.85546875" style="33" hidden="1" customWidth="1"/>
    <col min="101" max="103" width="9.140625" style="33" customWidth="1"/>
    <col min="104" max="16384" width="9.140625" style="33"/>
  </cols>
  <sheetData>
    <row r="1" spans="1:100" x14ac:dyDescent="0.25">
      <c r="AK1" s="157" t="s">
        <v>304</v>
      </c>
      <c r="AL1" s="157"/>
    </row>
    <row r="2" spans="1:100" ht="50.25" customHeight="1" x14ac:dyDescent="0.25">
      <c r="AK2" s="157" t="s">
        <v>306</v>
      </c>
      <c r="AL2" s="157"/>
    </row>
    <row r="3" spans="1:100" ht="30.75" customHeight="1" x14ac:dyDescent="0.25">
      <c r="C3" s="158" t="s">
        <v>305</v>
      </c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  <c r="Z3" s="158"/>
      <c r="AA3" s="158"/>
      <c r="AB3" s="158"/>
      <c r="AC3" s="158"/>
      <c r="AD3" s="158"/>
      <c r="AE3" s="158"/>
      <c r="AF3" s="158"/>
      <c r="AG3" s="158"/>
      <c r="AH3" s="158"/>
      <c r="AI3" s="158"/>
      <c r="AJ3" s="158"/>
      <c r="AK3" s="158"/>
      <c r="AL3" s="158"/>
      <c r="BS3" s="118"/>
      <c r="BT3" s="118"/>
    </row>
    <row r="4" spans="1:100" s="36" customFormat="1" ht="19.5" customHeight="1" x14ac:dyDescent="0.25">
      <c r="C4" s="51"/>
      <c r="D4" s="52"/>
      <c r="E4" s="52"/>
      <c r="F4" s="52"/>
      <c r="G4" s="52"/>
      <c r="H4" s="52"/>
      <c r="I4" s="52"/>
      <c r="J4" s="52"/>
      <c r="K4" s="99"/>
      <c r="L4" s="99"/>
      <c r="M4" s="100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101"/>
      <c r="AI4" s="102"/>
      <c r="AJ4" s="103"/>
      <c r="AK4" s="103"/>
      <c r="AL4" s="103"/>
      <c r="AM4" s="54"/>
      <c r="AN4" s="54"/>
      <c r="AO4" s="55"/>
      <c r="AP4" s="56"/>
      <c r="AQ4" s="56"/>
      <c r="AR4" s="56"/>
      <c r="AS4" s="56"/>
      <c r="AT4" s="56"/>
      <c r="AU4" s="56"/>
      <c r="AV4" s="56"/>
      <c r="AW4" s="54"/>
      <c r="AX4" s="54"/>
      <c r="AY4" s="54"/>
      <c r="AZ4" s="54"/>
      <c r="BA4" s="56"/>
      <c r="BB4" s="56"/>
      <c r="BC4" s="56"/>
      <c r="BD4" s="56"/>
      <c r="BE4" s="56"/>
      <c r="BF4" s="56"/>
      <c r="BG4" s="56"/>
      <c r="BH4" s="56"/>
      <c r="BI4" s="54"/>
      <c r="BJ4" s="54"/>
      <c r="BK4" s="56"/>
      <c r="BL4" s="56"/>
      <c r="BM4" s="56"/>
      <c r="BN4" s="56"/>
      <c r="BO4" s="54"/>
      <c r="BP4" s="54"/>
      <c r="BQ4" s="56"/>
      <c r="BR4" s="56"/>
      <c r="BS4" s="124"/>
      <c r="BT4" s="124"/>
      <c r="BU4" s="54"/>
      <c r="BV4" s="57"/>
      <c r="BW4" s="56"/>
      <c r="BX4" s="56"/>
      <c r="BY4" s="54"/>
      <c r="BZ4" s="54"/>
      <c r="CA4" s="54"/>
      <c r="CB4" s="54"/>
      <c r="CC4" s="54"/>
      <c r="CD4" s="54"/>
      <c r="CE4" s="54"/>
      <c r="CF4" s="54"/>
      <c r="CG4" s="54"/>
      <c r="CH4" s="54"/>
      <c r="CI4" s="56"/>
      <c r="CJ4" s="56"/>
      <c r="CK4" s="56"/>
      <c r="CL4" s="56"/>
      <c r="CM4" s="56"/>
      <c r="CN4" s="56"/>
      <c r="CO4" s="56"/>
      <c r="CP4" s="56"/>
      <c r="CQ4" s="56"/>
      <c r="CR4" s="58"/>
    </row>
    <row r="5" spans="1:100" ht="18.75" hidden="1" customHeight="1" x14ac:dyDescent="0.25">
      <c r="A5" s="37"/>
      <c r="B5" s="38"/>
      <c r="C5" s="59"/>
      <c r="D5" s="53"/>
      <c r="E5" s="53"/>
      <c r="F5" s="53"/>
      <c r="G5" s="53"/>
      <c r="H5" s="53"/>
      <c r="I5" s="53"/>
      <c r="J5" s="53"/>
      <c r="K5" s="60"/>
      <c r="L5" s="60">
        <v>1</v>
      </c>
      <c r="M5" s="61"/>
      <c r="N5" s="60">
        <v>1</v>
      </c>
      <c r="O5" s="60"/>
      <c r="P5" s="60">
        <v>1</v>
      </c>
      <c r="Q5" s="60"/>
      <c r="R5" s="60">
        <v>1</v>
      </c>
      <c r="S5" s="60"/>
      <c r="T5" s="60">
        <v>1</v>
      </c>
      <c r="U5" s="60"/>
      <c r="V5" s="60">
        <v>1</v>
      </c>
      <c r="W5" s="60"/>
      <c r="X5" s="60">
        <v>1</v>
      </c>
      <c r="Y5" s="60"/>
      <c r="Z5" s="60">
        <v>1</v>
      </c>
      <c r="AA5" s="60"/>
      <c r="AB5" s="60">
        <v>1</v>
      </c>
      <c r="AC5" s="60"/>
      <c r="AD5" s="60">
        <v>1</v>
      </c>
      <c r="AE5" s="60"/>
      <c r="AF5" s="60">
        <v>1</v>
      </c>
      <c r="AG5" s="60"/>
      <c r="AH5" s="60">
        <v>1</v>
      </c>
      <c r="AI5" s="60"/>
      <c r="AJ5" s="60">
        <v>1</v>
      </c>
      <c r="AK5" s="60"/>
      <c r="AL5" s="60">
        <v>1</v>
      </c>
      <c r="AM5" s="60"/>
      <c r="AN5" s="60">
        <v>1</v>
      </c>
      <c r="AO5" s="60"/>
      <c r="AP5" s="60">
        <v>1</v>
      </c>
      <c r="AQ5" s="60"/>
      <c r="AR5" s="60">
        <v>1</v>
      </c>
      <c r="AS5" s="60"/>
      <c r="AT5" s="60">
        <v>1</v>
      </c>
      <c r="AU5" s="60"/>
      <c r="AV5" s="60">
        <v>1</v>
      </c>
      <c r="AW5" s="60"/>
      <c r="AX5" s="60">
        <v>1</v>
      </c>
      <c r="AY5" s="60"/>
      <c r="AZ5" s="60">
        <v>1</v>
      </c>
      <c r="BA5" s="60"/>
      <c r="BB5" s="60">
        <v>1</v>
      </c>
      <c r="BC5" s="60"/>
      <c r="BD5" s="60">
        <v>1</v>
      </c>
      <c r="BE5" s="60"/>
      <c r="BF5" s="60">
        <v>1</v>
      </c>
      <c r="BG5" s="60"/>
      <c r="BH5" s="60">
        <v>1</v>
      </c>
      <c r="BI5" s="60"/>
      <c r="BJ5" s="62">
        <v>1</v>
      </c>
      <c r="BK5" s="63"/>
      <c r="BL5" s="60">
        <v>1</v>
      </c>
      <c r="BM5" s="60"/>
      <c r="BN5" s="60">
        <v>1</v>
      </c>
      <c r="BO5" s="60"/>
      <c r="BP5" s="60">
        <v>1</v>
      </c>
      <c r="BQ5" s="60"/>
      <c r="BR5" s="60">
        <v>1</v>
      </c>
      <c r="BS5" s="60"/>
      <c r="BT5" s="62">
        <v>1</v>
      </c>
      <c r="BU5" s="63"/>
      <c r="BV5" s="60">
        <v>1</v>
      </c>
      <c r="BW5" s="60"/>
      <c r="BX5" s="60">
        <v>1</v>
      </c>
      <c r="BY5" s="60"/>
      <c r="BZ5" s="60">
        <v>1</v>
      </c>
      <c r="CA5" s="60"/>
      <c r="CB5" s="60">
        <v>1</v>
      </c>
      <c r="CC5" s="60"/>
      <c r="CD5" s="60">
        <v>1</v>
      </c>
      <c r="CE5" s="60"/>
      <c r="CF5" s="60">
        <v>1</v>
      </c>
      <c r="CG5" s="60"/>
      <c r="CH5" s="60">
        <v>1</v>
      </c>
      <c r="CI5" s="60"/>
      <c r="CJ5" s="60">
        <v>1</v>
      </c>
      <c r="CK5" s="60"/>
      <c r="CL5" s="60">
        <v>1</v>
      </c>
      <c r="CM5" s="60"/>
      <c r="CN5" s="60">
        <v>1</v>
      </c>
      <c r="CO5" s="60"/>
      <c r="CP5" s="60">
        <v>1</v>
      </c>
      <c r="CQ5" s="60"/>
      <c r="CR5" s="60">
        <v>1</v>
      </c>
      <c r="CS5" s="60"/>
      <c r="CT5" s="60">
        <f>SUM(M5:CR5)</f>
        <v>42</v>
      </c>
      <c r="CU5" s="64" t="s">
        <v>0</v>
      </c>
      <c r="CV5" s="65"/>
    </row>
    <row r="6" spans="1:100" ht="111" customHeight="1" x14ac:dyDescent="0.25">
      <c r="A6" s="132" t="s">
        <v>1</v>
      </c>
      <c r="B6" s="132" t="s">
        <v>2</v>
      </c>
      <c r="C6" s="135" t="s">
        <v>3</v>
      </c>
      <c r="D6" s="132" t="s">
        <v>4</v>
      </c>
      <c r="E6" s="137" t="s">
        <v>5</v>
      </c>
      <c r="F6" s="137" t="s">
        <v>6</v>
      </c>
      <c r="G6" s="127" t="s">
        <v>7</v>
      </c>
      <c r="H6" s="128"/>
      <c r="I6" s="128"/>
      <c r="J6" s="129"/>
      <c r="K6" s="130" t="s">
        <v>8</v>
      </c>
      <c r="L6" s="131"/>
      <c r="M6" s="130" t="s">
        <v>9</v>
      </c>
      <c r="N6" s="131"/>
      <c r="O6" s="130" t="s">
        <v>10</v>
      </c>
      <c r="P6" s="131"/>
      <c r="Q6" s="130" t="s">
        <v>11</v>
      </c>
      <c r="R6" s="131"/>
      <c r="S6" s="130" t="s">
        <v>12</v>
      </c>
      <c r="T6" s="131"/>
      <c r="U6" s="141" t="s">
        <v>13</v>
      </c>
      <c r="V6" s="159"/>
      <c r="W6" s="138" t="s">
        <v>14</v>
      </c>
      <c r="X6" s="138"/>
      <c r="Y6" s="130" t="s">
        <v>15</v>
      </c>
      <c r="Z6" s="131"/>
      <c r="AA6" s="130" t="s">
        <v>16</v>
      </c>
      <c r="AB6" s="131"/>
      <c r="AC6" s="130" t="s">
        <v>17</v>
      </c>
      <c r="AD6" s="131"/>
      <c r="AE6" s="130" t="s">
        <v>18</v>
      </c>
      <c r="AF6" s="131"/>
      <c r="AG6" s="130" t="s">
        <v>19</v>
      </c>
      <c r="AH6" s="131"/>
      <c r="AI6" s="139" t="s">
        <v>20</v>
      </c>
      <c r="AJ6" s="140"/>
      <c r="AK6" s="130" t="s">
        <v>21</v>
      </c>
      <c r="AL6" s="131"/>
      <c r="AM6" s="130" t="s">
        <v>22</v>
      </c>
      <c r="AN6" s="131"/>
      <c r="AO6" s="130" t="s">
        <v>23</v>
      </c>
      <c r="AP6" s="131"/>
      <c r="AQ6" s="130" t="s">
        <v>24</v>
      </c>
      <c r="AR6" s="131"/>
      <c r="AS6" s="130" t="s">
        <v>25</v>
      </c>
      <c r="AT6" s="131"/>
      <c r="AU6" s="139" t="s">
        <v>26</v>
      </c>
      <c r="AV6" s="140"/>
      <c r="AW6" s="130" t="s">
        <v>27</v>
      </c>
      <c r="AX6" s="131"/>
      <c r="AY6" s="130" t="s">
        <v>28</v>
      </c>
      <c r="AZ6" s="131"/>
      <c r="BA6" s="130" t="s">
        <v>29</v>
      </c>
      <c r="BB6" s="131"/>
      <c r="BC6" s="130" t="s">
        <v>30</v>
      </c>
      <c r="BD6" s="131"/>
      <c r="BE6" s="130" t="s">
        <v>31</v>
      </c>
      <c r="BF6" s="131"/>
      <c r="BG6" s="130" t="s">
        <v>32</v>
      </c>
      <c r="BH6" s="131"/>
      <c r="BI6" s="130" t="s">
        <v>33</v>
      </c>
      <c r="BJ6" s="131"/>
      <c r="BK6" s="130" t="s">
        <v>34</v>
      </c>
      <c r="BL6" s="131"/>
      <c r="BM6" s="130" t="s">
        <v>35</v>
      </c>
      <c r="BN6" s="131"/>
      <c r="BO6" s="130" t="s">
        <v>36</v>
      </c>
      <c r="BP6" s="131"/>
      <c r="BQ6" s="130" t="s">
        <v>37</v>
      </c>
      <c r="BR6" s="131"/>
      <c r="BS6" s="143" t="s">
        <v>38</v>
      </c>
      <c r="BT6" s="143"/>
      <c r="BU6" s="130" t="s">
        <v>39</v>
      </c>
      <c r="BV6" s="131"/>
      <c r="BW6" s="130" t="s">
        <v>40</v>
      </c>
      <c r="BX6" s="131"/>
      <c r="BY6" s="130" t="s">
        <v>41</v>
      </c>
      <c r="BZ6" s="131"/>
      <c r="CA6" s="130" t="s">
        <v>42</v>
      </c>
      <c r="CB6" s="131"/>
      <c r="CC6" s="130" t="s">
        <v>43</v>
      </c>
      <c r="CD6" s="131"/>
      <c r="CE6" s="130" t="s">
        <v>44</v>
      </c>
      <c r="CF6" s="131"/>
      <c r="CG6" s="130" t="s">
        <v>45</v>
      </c>
      <c r="CH6" s="131"/>
      <c r="CI6" s="130" t="s">
        <v>46</v>
      </c>
      <c r="CJ6" s="131"/>
      <c r="CK6" s="130" t="s">
        <v>47</v>
      </c>
      <c r="CL6" s="131"/>
      <c r="CM6" s="130" t="s">
        <v>48</v>
      </c>
      <c r="CN6" s="131"/>
      <c r="CO6" s="130" t="s">
        <v>49</v>
      </c>
      <c r="CP6" s="131"/>
      <c r="CQ6" s="141" t="s">
        <v>50</v>
      </c>
      <c r="CR6" s="142"/>
      <c r="CS6" s="143" t="s">
        <v>51</v>
      </c>
      <c r="CT6" s="143"/>
    </row>
    <row r="7" spans="1:100" ht="21" customHeight="1" x14ac:dyDescent="0.25">
      <c r="A7" s="133"/>
      <c r="B7" s="133"/>
      <c r="C7" s="135"/>
      <c r="D7" s="133"/>
      <c r="E7" s="137"/>
      <c r="F7" s="137"/>
      <c r="G7" s="144" t="s">
        <v>52</v>
      </c>
      <c r="H7" s="145"/>
      <c r="I7" s="145"/>
      <c r="J7" s="146"/>
      <c r="K7" s="147" t="s">
        <v>53</v>
      </c>
      <c r="L7" s="148"/>
      <c r="M7" s="147" t="s">
        <v>54</v>
      </c>
      <c r="N7" s="148"/>
      <c r="O7" s="147" t="s">
        <v>55</v>
      </c>
      <c r="P7" s="148"/>
      <c r="Q7" s="147" t="s">
        <v>56</v>
      </c>
      <c r="R7" s="148"/>
      <c r="S7" s="147" t="s">
        <v>57</v>
      </c>
      <c r="T7" s="148"/>
      <c r="U7" s="147" t="s">
        <v>58</v>
      </c>
      <c r="V7" s="148"/>
      <c r="W7" s="147" t="s">
        <v>59</v>
      </c>
      <c r="X7" s="148"/>
      <c r="Y7" s="147" t="s">
        <v>60</v>
      </c>
      <c r="Z7" s="148"/>
      <c r="AA7" s="147" t="s">
        <v>61</v>
      </c>
      <c r="AB7" s="148"/>
      <c r="AC7" s="147" t="s">
        <v>62</v>
      </c>
      <c r="AD7" s="148"/>
      <c r="AE7" s="147" t="s">
        <v>63</v>
      </c>
      <c r="AF7" s="148"/>
      <c r="AG7" s="147" t="s">
        <v>64</v>
      </c>
      <c r="AH7" s="148"/>
      <c r="AI7" s="147" t="s">
        <v>65</v>
      </c>
      <c r="AJ7" s="148"/>
      <c r="AK7" s="147" t="s">
        <v>66</v>
      </c>
      <c r="AL7" s="148"/>
      <c r="AM7" s="147" t="s">
        <v>67</v>
      </c>
      <c r="AN7" s="148"/>
      <c r="AO7" s="147" t="s">
        <v>68</v>
      </c>
      <c r="AP7" s="148"/>
      <c r="AQ7" s="147" t="s">
        <v>69</v>
      </c>
      <c r="AR7" s="148"/>
      <c r="AS7" s="147" t="s">
        <v>70</v>
      </c>
      <c r="AT7" s="148"/>
      <c r="AU7" s="147" t="s">
        <v>71</v>
      </c>
      <c r="AV7" s="148"/>
      <c r="AW7" s="147" t="s">
        <v>72</v>
      </c>
      <c r="AX7" s="148"/>
      <c r="AY7" s="147" t="s">
        <v>73</v>
      </c>
      <c r="AZ7" s="148"/>
      <c r="BA7" s="147" t="s">
        <v>74</v>
      </c>
      <c r="BB7" s="148"/>
      <c r="BC7" s="147" t="s">
        <v>75</v>
      </c>
      <c r="BD7" s="148"/>
      <c r="BE7" s="147" t="s">
        <v>76</v>
      </c>
      <c r="BF7" s="148"/>
      <c r="BG7" s="147" t="s">
        <v>77</v>
      </c>
      <c r="BH7" s="148"/>
      <c r="BI7" s="147" t="s">
        <v>78</v>
      </c>
      <c r="BJ7" s="148"/>
      <c r="BK7" s="147" t="s">
        <v>79</v>
      </c>
      <c r="BL7" s="148"/>
      <c r="BM7" s="147" t="s">
        <v>80</v>
      </c>
      <c r="BN7" s="148"/>
      <c r="BO7" s="147" t="s">
        <v>81</v>
      </c>
      <c r="BP7" s="148"/>
      <c r="BQ7" s="147" t="s">
        <v>82</v>
      </c>
      <c r="BR7" s="148"/>
      <c r="BS7" s="151" t="s">
        <v>83</v>
      </c>
      <c r="BT7" s="151"/>
      <c r="BU7" s="147" t="s">
        <v>84</v>
      </c>
      <c r="BV7" s="148"/>
      <c r="BW7" s="147" t="s">
        <v>85</v>
      </c>
      <c r="BX7" s="148"/>
      <c r="BY7" s="147" t="s">
        <v>86</v>
      </c>
      <c r="BZ7" s="148"/>
      <c r="CA7" s="147" t="s">
        <v>87</v>
      </c>
      <c r="CB7" s="148"/>
      <c r="CC7" s="147" t="s">
        <v>88</v>
      </c>
      <c r="CD7" s="148"/>
      <c r="CE7" s="147" t="s">
        <v>89</v>
      </c>
      <c r="CF7" s="148"/>
      <c r="CG7" s="147" t="s">
        <v>90</v>
      </c>
      <c r="CH7" s="148"/>
      <c r="CI7" s="147" t="s">
        <v>91</v>
      </c>
      <c r="CJ7" s="148"/>
      <c r="CK7" s="147" t="s">
        <v>92</v>
      </c>
      <c r="CL7" s="148"/>
      <c r="CM7" s="147" t="s">
        <v>93</v>
      </c>
      <c r="CN7" s="148"/>
      <c r="CO7" s="147" t="s">
        <v>94</v>
      </c>
      <c r="CP7" s="148"/>
      <c r="CQ7" s="147" t="s">
        <v>95</v>
      </c>
      <c r="CR7" s="148"/>
      <c r="CS7" s="1"/>
      <c r="CT7" s="1"/>
    </row>
    <row r="8" spans="1:100" ht="23.25" customHeight="1" x14ac:dyDescent="0.25">
      <c r="A8" s="133"/>
      <c r="B8" s="133"/>
      <c r="C8" s="135"/>
      <c r="D8" s="133"/>
      <c r="E8" s="137"/>
      <c r="F8" s="137"/>
      <c r="G8" s="149" t="s">
        <v>96</v>
      </c>
      <c r="H8" s="149" t="s">
        <v>97</v>
      </c>
      <c r="I8" s="149" t="s">
        <v>98</v>
      </c>
      <c r="J8" s="149" t="s">
        <v>99</v>
      </c>
      <c r="K8" s="139" t="s">
        <v>100</v>
      </c>
      <c r="L8" s="140"/>
      <c r="M8" s="139" t="s">
        <v>100</v>
      </c>
      <c r="N8" s="140"/>
      <c r="O8" s="139" t="s">
        <v>100</v>
      </c>
      <c r="P8" s="140"/>
      <c r="Q8" s="139" t="s">
        <v>101</v>
      </c>
      <c r="R8" s="140"/>
      <c r="S8" s="139" t="s">
        <v>102</v>
      </c>
      <c r="T8" s="140"/>
      <c r="U8" s="139" t="s">
        <v>102</v>
      </c>
      <c r="V8" s="140"/>
      <c r="W8" s="139" t="s">
        <v>100</v>
      </c>
      <c r="X8" s="140"/>
      <c r="Y8" s="139" t="s">
        <v>101</v>
      </c>
      <c r="Z8" s="140"/>
      <c r="AA8" s="139" t="s">
        <v>103</v>
      </c>
      <c r="AB8" s="140"/>
      <c r="AC8" s="139" t="s">
        <v>104</v>
      </c>
      <c r="AD8" s="140"/>
      <c r="AE8" s="139" t="s">
        <v>103</v>
      </c>
      <c r="AF8" s="140"/>
      <c r="AG8" s="139" t="s">
        <v>103</v>
      </c>
      <c r="AH8" s="140"/>
      <c r="AI8" s="139" t="s">
        <v>103</v>
      </c>
      <c r="AJ8" s="140"/>
      <c r="AK8" s="138" t="s">
        <v>104</v>
      </c>
      <c r="AL8" s="138"/>
      <c r="AM8" s="139" t="s">
        <v>103</v>
      </c>
      <c r="AN8" s="140"/>
      <c r="AO8" s="139" t="s">
        <v>105</v>
      </c>
      <c r="AP8" s="140"/>
      <c r="AQ8" s="139" t="s">
        <v>106</v>
      </c>
      <c r="AR8" s="140"/>
      <c r="AS8" s="139" t="s">
        <v>103</v>
      </c>
      <c r="AT8" s="140"/>
      <c r="AU8" s="139" t="s">
        <v>105</v>
      </c>
      <c r="AV8" s="140"/>
      <c r="AW8" s="139" t="s">
        <v>107</v>
      </c>
      <c r="AX8" s="140"/>
      <c r="AY8" s="139" t="s">
        <v>107</v>
      </c>
      <c r="AZ8" s="140"/>
      <c r="BA8" s="139" t="s">
        <v>106</v>
      </c>
      <c r="BB8" s="140"/>
      <c r="BC8" s="139" t="s">
        <v>106</v>
      </c>
      <c r="BD8" s="140"/>
      <c r="BE8" s="139" t="s">
        <v>105</v>
      </c>
      <c r="BF8" s="140"/>
      <c r="BG8" s="139" t="s">
        <v>107</v>
      </c>
      <c r="BH8" s="140"/>
      <c r="BI8" s="139" t="s">
        <v>103</v>
      </c>
      <c r="BJ8" s="140"/>
      <c r="BK8" s="139" t="s">
        <v>103</v>
      </c>
      <c r="BL8" s="140"/>
      <c r="BM8" s="139" t="s">
        <v>103</v>
      </c>
      <c r="BN8" s="140"/>
      <c r="BO8" s="139" t="s">
        <v>103</v>
      </c>
      <c r="BP8" s="140"/>
      <c r="BQ8" s="139" t="s">
        <v>103</v>
      </c>
      <c r="BR8" s="140"/>
      <c r="BS8" s="138" t="s">
        <v>107</v>
      </c>
      <c r="BT8" s="138"/>
      <c r="BU8" s="139" t="s">
        <v>107</v>
      </c>
      <c r="BV8" s="140"/>
      <c r="BW8" s="139" t="s">
        <v>105</v>
      </c>
      <c r="BX8" s="140"/>
      <c r="BY8" s="139" t="s">
        <v>107</v>
      </c>
      <c r="BZ8" s="140"/>
      <c r="CA8" s="139" t="s">
        <v>106</v>
      </c>
      <c r="CB8" s="140"/>
      <c r="CC8" s="139" t="s">
        <v>105</v>
      </c>
      <c r="CD8" s="140"/>
      <c r="CE8" s="139" t="s">
        <v>107</v>
      </c>
      <c r="CF8" s="140"/>
      <c r="CG8" s="139" t="s">
        <v>107</v>
      </c>
      <c r="CH8" s="140"/>
      <c r="CI8" s="139" t="s">
        <v>108</v>
      </c>
      <c r="CJ8" s="140"/>
      <c r="CK8" s="139" t="s">
        <v>108</v>
      </c>
      <c r="CL8" s="140"/>
      <c r="CM8" s="139" t="s">
        <v>108</v>
      </c>
      <c r="CN8" s="140"/>
      <c r="CO8" s="139" t="s">
        <v>108</v>
      </c>
      <c r="CP8" s="140"/>
      <c r="CQ8" s="139" t="s">
        <v>105</v>
      </c>
      <c r="CR8" s="140"/>
      <c r="CS8" s="1"/>
      <c r="CT8" s="1"/>
    </row>
    <row r="9" spans="1:100" ht="60" x14ac:dyDescent="0.25">
      <c r="A9" s="134"/>
      <c r="B9" s="134"/>
      <c r="C9" s="135"/>
      <c r="D9" s="136"/>
      <c r="E9" s="137"/>
      <c r="F9" s="137"/>
      <c r="G9" s="150"/>
      <c r="H9" s="150"/>
      <c r="I9" s="150"/>
      <c r="J9" s="150"/>
      <c r="K9" s="2" t="s">
        <v>109</v>
      </c>
      <c r="L9" s="2" t="s">
        <v>110</v>
      </c>
      <c r="M9" s="2" t="s">
        <v>109</v>
      </c>
      <c r="N9" s="2" t="s">
        <v>110</v>
      </c>
      <c r="O9" s="2" t="s">
        <v>109</v>
      </c>
      <c r="P9" s="2" t="s">
        <v>110</v>
      </c>
      <c r="Q9" s="2" t="s">
        <v>109</v>
      </c>
      <c r="R9" s="2" t="s">
        <v>110</v>
      </c>
      <c r="S9" s="2" t="s">
        <v>109</v>
      </c>
      <c r="T9" s="2" t="s">
        <v>110</v>
      </c>
      <c r="U9" s="2" t="s">
        <v>111</v>
      </c>
      <c r="V9" s="3" t="s">
        <v>110</v>
      </c>
      <c r="W9" s="2" t="s">
        <v>109</v>
      </c>
      <c r="X9" s="2" t="s">
        <v>110</v>
      </c>
      <c r="Y9" s="2" t="s">
        <v>109</v>
      </c>
      <c r="Z9" s="2" t="s">
        <v>110</v>
      </c>
      <c r="AA9" s="2" t="s">
        <v>109</v>
      </c>
      <c r="AB9" s="2" t="s">
        <v>110</v>
      </c>
      <c r="AC9" s="2" t="s">
        <v>109</v>
      </c>
      <c r="AD9" s="2" t="s">
        <v>110</v>
      </c>
      <c r="AE9" s="2" t="s">
        <v>109</v>
      </c>
      <c r="AF9" s="2" t="s">
        <v>110</v>
      </c>
      <c r="AG9" s="2" t="s">
        <v>109</v>
      </c>
      <c r="AH9" s="2" t="s">
        <v>110</v>
      </c>
      <c r="AI9" s="2" t="s">
        <v>109</v>
      </c>
      <c r="AJ9" s="2" t="s">
        <v>110</v>
      </c>
      <c r="AK9" s="3" t="s">
        <v>109</v>
      </c>
      <c r="AL9" s="3" t="s">
        <v>110</v>
      </c>
      <c r="AM9" s="2" t="s">
        <v>109</v>
      </c>
      <c r="AN9" s="2" t="s">
        <v>110</v>
      </c>
      <c r="AO9" s="2" t="s">
        <v>109</v>
      </c>
      <c r="AP9" s="2" t="s">
        <v>110</v>
      </c>
      <c r="AQ9" s="2" t="s">
        <v>109</v>
      </c>
      <c r="AR9" s="2" t="s">
        <v>110</v>
      </c>
      <c r="AS9" s="2" t="s">
        <v>109</v>
      </c>
      <c r="AT9" s="2" t="s">
        <v>110</v>
      </c>
      <c r="AU9" s="2" t="s">
        <v>111</v>
      </c>
      <c r="AV9" s="3" t="s">
        <v>110</v>
      </c>
      <c r="AW9" s="2" t="s">
        <v>109</v>
      </c>
      <c r="AX9" s="2" t="s">
        <v>110</v>
      </c>
      <c r="AY9" s="2" t="s">
        <v>109</v>
      </c>
      <c r="AZ9" s="2" t="s">
        <v>110</v>
      </c>
      <c r="BA9" s="2" t="s">
        <v>109</v>
      </c>
      <c r="BB9" s="2" t="s">
        <v>110</v>
      </c>
      <c r="BC9" s="2" t="s">
        <v>109</v>
      </c>
      <c r="BD9" s="2" t="s">
        <v>110</v>
      </c>
      <c r="BE9" s="2" t="s">
        <v>109</v>
      </c>
      <c r="BF9" s="2" t="s">
        <v>110</v>
      </c>
      <c r="BG9" s="2" t="s">
        <v>109</v>
      </c>
      <c r="BH9" s="2" t="s">
        <v>110</v>
      </c>
      <c r="BI9" s="2" t="s">
        <v>109</v>
      </c>
      <c r="BJ9" s="2" t="s">
        <v>110</v>
      </c>
      <c r="BK9" s="2" t="s">
        <v>109</v>
      </c>
      <c r="BL9" s="2" t="s">
        <v>110</v>
      </c>
      <c r="BM9" s="2" t="s">
        <v>109</v>
      </c>
      <c r="BN9" s="2" t="s">
        <v>110</v>
      </c>
      <c r="BO9" s="2" t="s">
        <v>109</v>
      </c>
      <c r="BP9" s="2" t="s">
        <v>110</v>
      </c>
      <c r="BQ9" s="2" t="s">
        <v>109</v>
      </c>
      <c r="BR9" s="2" t="s">
        <v>110</v>
      </c>
      <c r="BS9" s="114" t="s">
        <v>109</v>
      </c>
      <c r="BT9" s="114" t="s">
        <v>110</v>
      </c>
      <c r="BU9" s="2" t="s">
        <v>109</v>
      </c>
      <c r="BV9" s="2" t="s">
        <v>110</v>
      </c>
      <c r="BW9" s="2" t="s">
        <v>109</v>
      </c>
      <c r="BX9" s="2" t="s">
        <v>110</v>
      </c>
      <c r="BY9" s="2" t="s">
        <v>109</v>
      </c>
      <c r="BZ9" s="2" t="s">
        <v>110</v>
      </c>
      <c r="CA9" s="2" t="s">
        <v>109</v>
      </c>
      <c r="CB9" s="2" t="s">
        <v>110</v>
      </c>
      <c r="CC9" s="2" t="s">
        <v>109</v>
      </c>
      <c r="CD9" s="2" t="s">
        <v>110</v>
      </c>
      <c r="CE9" s="2" t="s">
        <v>109</v>
      </c>
      <c r="CF9" s="2" t="s">
        <v>110</v>
      </c>
      <c r="CG9" s="2" t="s">
        <v>109</v>
      </c>
      <c r="CH9" s="2" t="s">
        <v>110</v>
      </c>
      <c r="CI9" s="2" t="s">
        <v>109</v>
      </c>
      <c r="CJ9" s="2" t="s">
        <v>110</v>
      </c>
      <c r="CK9" s="2" t="s">
        <v>109</v>
      </c>
      <c r="CL9" s="2" t="s">
        <v>110</v>
      </c>
      <c r="CM9" s="2" t="s">
        <v>109</v>
      </c>
      <c r="CN9" s="2" t="s">
        <v>110</v>
      </c>
      <c r="CO9" s="2" t="s">
        <v>109</v>
      </c>
      <c r="CP9" s="2" t="s">
        <v>110</v>
      </c>
      <c r="CQ9" s="2" t="s">
        <v>109</v>
      </c>
      <c r="CR9" s="2" t="s">
        <v>110</v>
      </c>
      <c r="CS9" s="3" t="s">
        <v>109</v>
      </c>
      <c r="CT9" s="3" t="s">
        <v>110</v>
      </c>
    </row>
    <row r="10" spans="1:100" x14ac:dyDescent="0.25">
      <c r="B10" s="39"/>
      <c r="C10" s="66" t="s">
        <v>112</v>
      </c>
      <c r="D10" s="4"/>
      <c r="E10" s="5"/>
      <c r="F10" s="5"/>
      <c r="G10" s="5"/>
      <c r="H10" s="40"/>
      <c r="I10" s="40"/>
      <c r="J10" s="40"/>
      <c r="K10" s="6"/>
      <c r="L10" s="6">
        <v>1</v>
      </c>
      <c r="M10" s="6"/>
      <c r="N10" s="6">
        <v>1</v>
      </c>
      <c r="O10" s="6"/>
      <c r="P10" s="6">
        <v>1</v>
      </c>
      <c r="Q10" s="6"/>
      <c r="R10" s="6">
        <v>1</v>
      </c>
      <c r="S10" s="6"/>
      <c r="T10" s="6">
        <v>1</v>
      </c>
      <c r="U10" s="6"/>
      <c r="V10" s="6">
        <v>1</v>
      </c>
      <c r="W10" s="6"/>
      <c r="X10" s="6">
        <v>1</v>
      </c>
      <c r="Y10" s="6"/>
      <c r="Z10" s="6">
        <v>1</v>
      </c>
      <c r="AA10" s="6"/>
      <c r="AB10" s="6">
        <v>1</v>
      </c>
      <c r="AC10" s="6"/>
      <c r="AD10" s="6">
        <v>1</v>
      </c>
      <c r="AE10" s="6"/>
      <c r="AF10" s="6">
        <v>1</v>
      </c>
      <c r="AG10" s="6"/>
      <c r="AH10" s="6">
        <v>1</v>
      </c>
      <c r="AI10" s="2"/>
      <c r="AJ10" s="6">
        <v>1</v>
      </c>
      <c r="AK10" s="41"/>
      <c r="AL10" s="41">
        <v>1</v>
      </c>
      <c r="AM10" s="6"/>
      <c r="AN10" s="6">
        <v>1</v>
      </c>
      <c r="AO10" s="6"/>
      <c r="AP10" s="6">
        <v>1</v>
      </c>
      <c r="AQ10" s="6"/>
      <c r="AR10" s="6">
        <v>1</v>
      </c>
      <c r="AS10" s="6"/>
      <c r="AT10" s="6">
        <v>1</v>
      </c>
      <c r="AU10" s="41"/>
      <c r="AV10" s="41">
        <v>1</v>
      </c>
      <c r="AW10" s="6"/>
      <c r="AX10" s="6">
        <v>1</v>
      </c>
      <c r="AY10" s="6"/>
      <c r="AZ10" s="6">
        <v>1</v>
      </c>
      <c r="BA10" s="6"/>
      <c r="BB10" s="6">
        <v>1</v>
      </c>
      <c r="BC10" s="6"/>
      <c r="BD10" s="6">
        <v>1</v>
      </c>
      <c r="BE10" s="6"/>
      <c r="BF10" s="41">
        <v>1</v>
      </c>
      <c r="BG10" s="6"/>
      <c r="BH10" s="6">
        <v>1</v>
      </c>
      <c r="BI10" s="6"/>
      <c r="BJ10" s="6">
        <v>1</v>
      </c>
      <c r="BK10" s="6"/>
      <c r="BL10" s="6">
        <v>1</v>
      </c>
      <c r="BM10" s="6"/>
      <c r="BN10" s="6">
        <v>1</v>
      </c>
      <c r="BO10" s="6"/>
      <c r="BP10" s="6">
        <v>1</v>
      </c>
      <c r="BQ10" s="6"/>
      <c r="BR10" s="6">
        <v>1</v>
      </c>
      <c r="BS10" s="119"/>
      <c r="BT10" s="119">
        <v>1</v>
      </c>
      <c r="BU10" s="6"/>
      <c r="BV10" s="6">
        <v>1</v>
      </c>
      <c r="BW10" s="6"/>
      <c r="BX10" s="41">
        <v>1</v>
      </c>
      <c r="BY10" s="6"/>
      <c r="BZ10" s="41">
        <v>1</v>
      </c>
      <c r="CA10" s="6"/>
      <c r="CB10" s="6">
        <v>1</v>
      </c>
      <c r="CC10" s="6"/>
      <c r="CD10" s="6">
        <v>1</v>
      </c>
      <c r="CE10" s="6"/>
      <c r="CF10" s="41">
        <v>1</v>
      </c>
      <c r="CG10" s="6"/>
      <c r="CH10" s="41">
        <v>1</v>
      </c>
      <c r="CI10" s="6"/>
      <c r="CJ10" s="6">
        <v>1</v>
      </c>
      <c r="CK10" s="6"/>
      <c r="CL10" s="6">
        <v>1</v>
      </c>
      <c r="CM10" s="6"/>
      <c r="CN10" s="6">
        <v>1</v>
      </c>
      <c r="CO10" s="6"/>
      <c r="CP10" s="6">
        <v>1</v>
      </c>
      <c r="CQ10" s="6"/>
      <c r="CR10" s="6">
        <v>1</v>
      </c>
      <c r="CS10" s="39"/>
      <c r="CT10" s="39"/>
    </row>
    <row r="11" spans="1:100" x14ac:dyDescent="0.25">
      <c r="A11" s="96">
        <v>1</v>
      </c>
      <c r="B11" s="79">
        <v>1</v>
      </c>
      <c r="C11" s="80" t="s">
        <v>113</v>
      </c>
      <c r="D11" s="81"/>
      <c r="E11" s="82">
        <v>0.5</v>
      </c>
      <c r="F11" s="82">
        <v>1</v>
      </c>
      <c r="G11" s="82"/>
      <c r="H11" s="82"/>
      <c r="I11" s="82"/>
      <c r="J11" s="82"/>
      <c r="K11" s="67"/>
      <c r="L11" s="67"/>
      <c r="M11" s="67"/>
      <c r="N11" s="67"/>
      <c r="O11" s="67"/>
      <c r="P11" s="67"/>
      <c r="Q11" s="68"/>
      <c r="R11" s="67"/>
      <c r="S11" s="67"/>
      <c r="T11" s="67"/>
      <c r="U11" s="83"/>
      <c r="V11" s="83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8"/>
      <c r="AH11" s="67"/>
      <c r="AI11" s="110"/>
      <c r="AJ11" s="83"/>
      <c r="AK11" s="83"/>
      <c r="AL11" s="83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7"/>
      <c r="BC11" s="67"/>
      <c r="BD11" s="67"/>
      <c r="BE11" s="67"/>
      <c r="BF11" s="67"/>
      <c r="BG11" s="67"/>
      <c r="BH11" s="67"/>
      <c r="BI11" s="67"/>
      <c r="BJ11" s="67"/>
      <c r="BK11" s="67"/>
      <c r="BL11" s="67"/>
      <c r="BM11" s="67"/>
      <c r="BN11" s="67"/>
      <c r="BO11" s="67"/>
      <c r="BP11" s="67"/>
      <c r="BQ11" s="68"/>
      <c r="BR11" s="67"/>
      <c r="BS11" s="121"/>
      <c r="BT11" s="121"/>
      <c r="BU11" s="67"/>
      <c r="BV11" s="67"/>
      <c r="BW11" s="69"/>
      <c r="BX11" s="67"/>
      <c r="BY11" s="67"/>
      <c r="BZ11" s="67"/>
      <c r="CA11" s="67"/>
      <c r="CB11" s="67"/>
      <c r="CC11" s="67"/>
      <c r="CD11" s="67"/>
      <c r="CE11" s="67"/>
      <c r="CF11" s="67"/>
      <c r="CG11" s="67"/>
      <c r="CH11" s="67"/>
      <c r="CI11" s="68"/>
      <c r="CJ11" s="67"/>
      <c r="CK11" s="67"/>
      <c r="CL11" s="67"/>
      <c r="CM11" s="68"/>
      <c r="CN11" s="67"/>
      <c r="CO11" s="67"/>
      <c r="CP11" s="67"/>
      <c r="CQ11" s="67"/>
      <c r="CR11" s="67"/>
      <c r="CS11" s="83"/>
      <c r="CT11" s="83"/>
    </row>
    <row r="12" spans="1:100" x14ac:dyDescent="0.25">
      <c r="A12" s="96">
        <v>2</v>
      </c>
      <c r="B12" s="79"/>
      <c r="C12" s="80" t="s">
        <v>114</v>
      </c>
      <c r="D12" s="81"/>
      <c r="E12" s="82">
        <v>0.8</v>
      </c>
      <c r="F12" s="82">
        <v>1</v>
      </c>
      <c r="G12" s="82"/>
      <c r="H12" s="82"/>
      <c r="I12" s="82"/>
      <c r="J12" s="82"/>
      <c r="K12" s="15">
        <f t="shared" ref="K12:BV12" si="0">K13+K14+K15+K16+K17+K24+K25</f>
        <v>104</v>
      </c>
      <c r="L12" s="15">
        <f t="shared" si="0"/>
        <v>1593538.8</v>
      </c>
      <c r="M12" s="15">
        <f t="shared" si="0"/>
        <v>0</v>
      </c>
      <c r="N12" s="15">
        <f t="shared" si="0"/>
        <v>0</v>
      </c>
      <c r="O12" s="15">
        <f t="shared" si="0"/>
        <v>0</v>
      </c>
      <c r="P12" s="15">
        <f t="shared" si="0"/>
        <v>0</v>
      </c>
      <c r="Q12" s="29">
        <f t="shared" si="0"/>
        <v>0</v>
      </c>
      <c r="R12" s="15">
        <f t="shared" si="0"/>
        <v>0</v>
      </c>
      <c r="S12" s="15">
        <f t="shared" si="0"/>
        <v>989</v>
      </c>
      <c r="T12" s="15">
        <f t="shared" si="0"/>
        <v>113555282.37759998</v>
      </c>
      <c r="U12" s="84">
        <f t="shared" si="0"/>
        <v>0</v>
      </c>
      <c r="V12" s="84">
        <f t="shared" si="0"/>
        <v>0</v>
      </c>
      <c r="W12" s="15">
        <f t="shared" si="0"/>
        <v>0</v>
      </c>
      <c r="X12" s="15">
        <f t="shared" si="0"/>
        <v>0</v>
      </c>
      <c r="Y12" s="15">
        <f t="shared" si="0"/>
        <v>0</v>
      </c>
      <c r="Z12" s="15">
        <f t="shared" si="0"/>
        <v>0</v>
      </c>
      <c r="AA12" s="15">
        <f t="shared" si="0"/>
        <v>0</v>
      </c>
      <c r="AB12" s="15">
        <f t="shared" si="0"/>
        <v>0</v>
      </c>
      <c r="AC12" s="15">
        <f t="shared" si="0"/>
        <v>100</v>
      </c>
      <c r="AD12" s="15">
        <f t="shared" si="0"/>
        <v>1671488</v>
      </c>
      <c r="AE12" s="15">
        <f t="shared" si="0"/>
        <v>0</v>
      </c>
      <c r="AF12" s="15">
        <f t="shared" si="0"/>
        <v>0</v>
      </c>
      <c r="AG12" s="29">
        <f t="shared" si="0"/>
        <v>187</v>
      </c>
      <c r="AH12" s="15">
        <f t="shared" si="0"/>
        <v>2708389.1519999998</v>
      </c>
      <c r="AI12" s="111">
        <v>0</v>
      </c>
      <c r="AJ12" s="84">
        <f t="shared" si="0"/>
        <v>0</v>
      </c>
      <c r="AK12" s="84">
        <f t="shared" si="0"/>
        <v>1795</v>
      </c>
      <c r="AL12" s="84">
        <f t="shared" si="0"/>
        <v>23596106.799999997</v>
      </c>
      <c r="AM12" s="15">
        <f t="shared" si="0"/>
        <v>870</v>
      </c>
      <c r="AN12" s="15">
        <f t="shared" si="0"/>
        <v>11605591.199999999</v>
      </c>
      <c r="AO12" s="15">
        <f t="shared" si="0"/>
        <v>0</v>
      </c>
      <c r="AP12" s="15">
        <f t="shared" si="0"/>
        <v>0</v>
      </c>
      <c r="AQ12" s="15">
        <f t="shared" si="0"/>
        <v>0</v>
      </c>
      <c r="AR12" s="15">
        <f t="shared" si="0"/>
        <v>0</v>
      </c>
      <c r="AS12" s="15">
        <f t="shared" si="0"/>
        <v>0</v>
      </c>
      <c r="AT12" s="15">
        <f t="shared" si="0"/>
        <v>0</v>
      </c>
      <c r="AU12" s="15">
        <f t="shared" si="0"/>
        <v>0</v>
      </c>
      <c r="AV12" s="15">
        <f t="shared" si="0"/>
        <v>0</v>
      </c>
      <c r="AW12" s="15">
        <f t="shared" si="0"/>
        <v>25</v>
      </c>
      <c r="AX12" s="15">
        <f t="shared" si="0"/>
        <v>286242.31999999995</v>
      </c>
      <c r="AY12" s="15">
        <f t="shared" si="0"/>
        <v>360</v>
      </c>
      <c r="AZ12" s="15">
        <f t="shared" si="0"/>
        <v>3488588.3199999994</v>
      </c>
      <c r="BA12" s="15">
        <f t="shared" si="0"/>
        <v>0</v>
      </c>
      <c r="BB12" s="15">
        <f t="shared" si="0"/>
        <v>0</v>
      </c>
      <c r="BC12" s="15">
        <f t="shared" si="0"/>
        <v>0</v>
      </c>
      <c r="BD12" s="15">
        <f t="shared" si="0"/>
        <v>0</v>
      </c>
      <c r="BE12" s="15">
        <f t="shared" si="0"/>
        <v>0</v>
      </c>
      <c r="BF12" s="15">
        <f t="shared" si="0"/>
        <v>0</v>
      </c>
      <c r="BG12" s="15">
        <f t="shared" si="0"/>
        <v>70</v>
      </c>
      <c r="BH12" s="15">
        <f t="shared" si="0"/>
        <v>909193.04</v>
      </c>
      <c r="BI12" s="15">
        <f t="shared" si="0"/>
        <v>0</v>
      </c>
      <c r="BJ12" s="15">
        <f t="shared" si="0"/>
        <v>0</v>
      </c>
      <c r="BK12" s="15">
        <f t="shared" si="0"/>
        <v>0</v>
      </c>
      <c r="BL12" s="15">
        <f t="shared" si="0"/>
        <v>0</v>
      </c>
      <c r="BM12" s="15">
        <f t="shared" si="0"/>
        <v>0</v>
      </c>
      <c r="BN12" s="15">
        <f t="shared" si="0"/>
        <v>0</v>
      </c>
      <c r="BO12" s="15">
        <f t="shared" si="0"/>
        <v>0</v>
      </c>
      <c r="BP12" s="15">
        <f t="shared" si="0"/>
        <v>0</v>
      </c>
      <c r="BQ12" s="29">
        <f t="shared" si="0"/>
        <v>0</v>
      </c>
      <c r="BR12" s="15">
        <f t="shared" si="0"/>
        <v>0</v>
      </c>
      <c r="BS12" s="122">
        <v>520</v>
      </c>
      <c r="BT12" s="122">
        <f t="shared" si="0"/>
        <v>7987462.5599999987</v>
      </c>
      <c r="BU12" s="15">
        <f t="shared" si="0"/>
        <v>432</v>
      </c>
      <c r="BV12" s="15">
        <f t="shared" si="0"/>
        <v>4974348.2879999997</v>
      </c>
      <c r="BW12" s="29">
        <f t="shared" ref="BW12:CL12" si="1">BW13+BW14+BW15+BW16+BW17+BW24+BW25</f>
        <v>0</v>
      </c>
      <c r="BX12" s="15">
        <f t="shared" si="1"/>
        <v>0</v>
      </c>
      <c r="BY12" s="15">
        <f t="shared" si="1"/>
        <v>135</v>
      </c>
      <c r="BZ12" s="15">
        <f t="shared" si="1"/>
        <v>1446287.1360000002</v>
      </c>
      <c r="CA12" s="15">
        <f t="shared" si="1"/>
        <v>0</v>
      </c>
      <c r="CB12" s="15">
        <f t="shared" si="1"/>
        <v>0</v>
      </c>
      <c r="CC12" s="15">
        <f t="shared" si="1"/>
        <v>40</v>
      </c>
      <c r="CD12" s="15">
        <f t="shared" si="1"/>
        <v>545805.12</v>
      </c>
      <c r="CE12" s="15">
        <f t="shared" si="1"/>
        <v>0</v>
      </c>
      <c r="CF12" s="15">
        <f t="shared" si="1"/>
        <v>0</v>
      </c>
      <c r="CG12" s="15">
        <f t="shared" si="1"/>
        <v>25</v>
      </c>
      <c r="CH12" s="15">
        <f t="shared" si="1"/>
        <v>367405.92</v>
      </c>
      <c r="CI12" s="29">
        <f t="shared" si="1"/>
        <v>0</v>
      </c>
      <c r="CJ12" s="15">
        <f t="shared" si="1"/>
        <v>0</v>
      </c>
      <c r="CK12" s="15">
        <f t="shared" si="1"/>
        <v>0</v>
      </c>
      <c r="CL12" s="15">
        <f t="shared" si="1"/>
        <v>0</v>
      </c>
      <c r="CM12" s="29">
        <v>0</v>
      </c>
      <c r="CN12" s="15">
        <f t="shared" ref="CN12:CT12" si="2">CN13+CN14+CN15+CN16+CN17+CN24+CN25</f>
        <v>0</v>
      </c>
      <c r="CO12" s="15">
        <f t="shared" si="2"/>
        <v>70</v>
      </c>
      <c r="CP12" s="15">
        <f t="shared" si="2"/>
        <v>1363066.3199999998</v>
      </c>
      <c r="CQ12" s="15">
        <f t="shared" si="2"/>
        <v>5</v>
      </c>
      <c r="CR12" s="15">
        <f t="shared" si="2"/>
        <v>564242</v>
      </c>
      <c r="CS12" s="84">
        <f t="shared" si="2"/>
        <v>5727</v>
      </c>
      <c r="CT12" s="84">
        <f t="shared" si="2"/>
        <v>176663037.3536</v>
      </c>
      <c r="CU12" s="42"/>
    </row>
    <row r="13" spans="1:100" ht="30" x14ac:dyDescent="0.25">
      <c r="A13" s="95"/>
      <c r="B13" s="47">
        <v>1</v>
      </c>
      <c r="C13" s="7" t="s">
        <v>115</v>
      </c>
      <c r="D13" s="8">
        <v>11480</v>
      </c>
      <c r="E13" s="9">
        <v>0.83</v>
      </c>
      <c r="F13" s="19">
        <v>1</v>
      </c>
      <c r="G13" s="8">
        <v>1.4</v>
      </c>
      <c r="H13" s="8">
        <v>1.68</v>
      </c>
      <c r="I13" s="8">
        <v>2.23</v>
      </c>
      <c r="J13" s="10">
        <v>2.57</v>
      </c>
      <c r="K13" s="11">
        <v>3</v>
      </c>
      <c r="L13" s="11">
        <f t="shared" ref="L13:L25" si="3">SUM(K13*$D13*$E13*$F13*$G13*$L$10)</f>
        <v>40019.279999999992</v>
      </c>
      <c r="M13" s="11"/>
      <c r="N13" s="11">
        <f>SUM(M13*$D13*$E13*$F13*$G13*$N$10)</f>
        <v>0</v>
      </c>
      <c r="O13" s="11"/>
      <c r="P13" s="11">
        <f t="shared" ref="P13:P25" si="4">SUM(O13*$D13*$E13*$F13*$G13*$P$10)</f>
        <v>0</v>
      </c>
      <c r="Q13" s="12"/>
      <c r="R13" s="11">
        <f t="shared" ref="R13:R25" si="5">SUM(Q13*$D13*$E13*$F13*$G13*$R$10)</f>
        <v>0</v>
      </c>
      <c r="S13" s="11"/>
      <c r="T13" s="11">
        <f t="shared" ref="T13:T25" si="6">SUM(S13*$D13*$E13*$F13*$G13*$T$10)</f>
        <v>0</v>
      </c>
      <c r="U13" s="12"/>
      <c r="V13" s="12">
        <f t="shared" ref="V13:V25" si="7">SUM(U13*$D13*$E13*$F13*$G13*$V$10)</f>
        <v>0</v>
      </c>
      <c r="W13" s="13"/>
      <c r="X13" s="11">
        <f>SUM(W13*$D13*$E13*$F13*$G13*$X$10)</f>
        <v>0</v>
      </c>
      <c r="Y13" s="11"/>
      <c r="Z13" s="11">
        <f t="shared" ref="Z13:Z25" si="8">SUM(Y13*$D13*$E13*$F13*$G13*$Z$10)</f>
        <v>0</v>
      </c>
      <c r="AA13" s="11"/>
      <c r="AB13" s="11">
        <f t="shared" ref="AB13:AB25" si="9">SUM(AA13*$D13*$E13*$F13*$G13*$AB$10)</f>
        <v>0</v>
      </c>
      <c r="AC13" s="11"/>
      <c r="AD13" s="11">
        <f t="shared" ref="AD13:AD25" si="10">SUM(AC13*$D13*$E13*$F13*$G13*$AD$10)</f>
        <v>0</v>
      </c>
      <c r="AE13" s="11"/>
      <c r="AF13" s="11">
        <f t="shared" ref="AF13:AF25" si="11">AE13*$D13*$E13*$F13*$H13*$AF$10</f>
        <v>0</v>
      </c>
      <c r="AG13" s="70">
        <v>93</v>
      </c>
      <c r="AH13" s="11">
        <f t="shared" ref="AH13:AH25" si="12">AG13*$D13*$E13*$F13*$H13*$AH$10</f>
        <v>1488717.2159999998</v>
      </c>
      <c r="AI13" s="116"/>
      <c r="AJ13" s="11">
        <f t="shared" ref="AJ13:AJ25" si="13">SUM(AI13*$D13*$E13*$F13*$G13*$AJ$10)</f>
        <v>0</v>
      </c>
      <c r="AK13" s="12">
        <v>20</v>
      </c>
      <c r="AL13" s="12">
        <f t="shared" ref="AL13:AL25" si="14">SUM(AK13*$D13*$E13*$F13*$G13*$AL$10)</f>
        <v>266795.2</v>
      </c>
      <c r="AM13" s="11">
        <v>870</v>
      </c>
      <c r="AN13" s="11">
        <f t="shared" ref="AN13:AN25" si="15">SUM(AM13*$D13*$E13*$F13*$G13*$AN$10)</f>
        <v>11605591.199999999</v>
      </c>
      <c r="AO13" s="11"/>
      <c r="AP13" s="11">
        <f t="shared" ref="AP13:AP25" si="16">SUM(AO13*$D13*$E13*$F13*$G13*$AP$10)</f>
        <v>0</v>
      </c>
      <c r="AQ13" s="11"/>
      <c r="AR13" s="11">
        <f t="shared" ref="AR13:AR25" si="17">SUM(AQ13*$D13*$E13*$F13*$G13*$AR$10)</f>
        <v>0</v>
      </c>
      <c r="AS13" s="11"/>
      <c r="AT13" s="11">
        <f t="shared" ref="AT13:AT25" si="18">SUM(AS13*$D13*$E13*$F13*$G13*$AT$10)</f>
        <v>0</v>
      </c>
      <c r="AU13" s="11"/>
      <c r="AV13" s="11">
        <f t="shared" ref="AV13:AV25" si="19">SUM(AU13*$D13*$E13*$F13*$G13*$AV$10)</f>
        <v>0</v>
      </c>
      <c r="AW13" s="11">
        <v>3</v>
      </c>
      <c r="AX13" s="11">
        <f t="shared" ref="AX13:AX25" si="20">SUM(AW13*$D13*$E13*$F13*$G13*$AX$10)</f>
        <v>40019.279999999992</v>
      </c>
      <c r="AY13" s="11">
        <v>93</v>
      </c>
      <c r="AZ13" s="11">
        <f t="shared" ref="AZ13:AZ25" si="21">SUM(AY13*$D13*$E13*$F13*$G13*$AZ$10)</f>
        <v>1240597.68</v>
      </c>
      <c r="BA13" s="11"/>
      <c r="BB13" s="11">
        <f t="shared" ref="BB13:BB25" si="22">SUM(BA13*$D13*$E13*$F13*$G13*$BB$10)</f>
        <v>0</v>
      </c>
      <c r="BC13" s="11"/>
      <c r="BD13" s="11">
        <f t="shared" ref="BD13:BD25" si="23">SUM(BC13*$D13*$E13*$F13*$G13*$BD$10)</f>
        <v>0</v>
      </c>
      <c r="BE13" s="11"/>
      <c r="BF13" s="11">
        <f t="shared" ref="BF13:BF25" si="24">SUM(BE13*$D13*$E13*$F13*$G13*$BF$10)</f>
        <v>0</v>
      </c>
      <c r="BG13" s="11">
        <v>61</v>
      </c>
      <c r="BH13" s="11">
        <f t="shared" ref="BH13:BH25" si="25">SUM(BG13*$D13*$E13*$F13*$G13*$BH$10)</f>
        <v>813725.36</v>
      </c>
      <c r="BI13" s="11"/>
      <c r="BJ13" s="11">
        <f t="shared" ref="BJ13:BJ25" si="26">BI13*$D13*$E13*$F13*$H13*$BJ$10</f>
        <v>0</v>
      </c>
      <c r="BK13" s="11"/>
      <c r="BL13" s="11">
        <f t="shared" ref="BL13:BL25" si="27">BK13*$D13*$E13*$F13*$H13*$BL$10</f>
        <v>0</v>
      </c>
      <c r="BM13" s="11"/>
      <c r="BN13" s="11">
        <f t="shared" ref="BN13:BN25" si="28">BM13*$D13*$E13*$F13*$H13*$BN$10</f>
        <v>0</v>
      </c>
      <c r="BO13" s="11"/>
      <c r="BP13" s="11">
        <f t="shared" ref="BP13:BP25" si="29">BO13*$D13*$E13*$F13*$H13*$BP$10</f>
        <v>0</v>
      </c>
      <c r="BQ13" s="12"/>
      <c r="BR13" s="11">
        <f t="shared" ref="BR13:BR25" si="30">BQ13*$D13*$E13*$F13*$H13*$BR$10</f>
        <v>0</v>
      </c>
      <c r="BS13" s="120">
        <v>120</v>
      </c>
      <c r="BT13" s="115">
        <f t="shared" ref="BT13:BT25" si="31">BS13*$D13*$E13*$F13*$H13*$BT$10</f>
        <v>1920925.44</v>
      </c>
      <c r="BU13" s="11">
        <v>150</v>
      </c>
      <c r="BV13" s="11">
        <f t="shared" ref="BV13:BV25" si="32">BU13*$D13*$E13*$F13*$H13*$BV$10</f>
        <v>2401156.7999999998</v>
      </c>
      <c r="BW13" s="12"/>
      <c r="BX13" s="11">
        <f t="shared" ref="BX13:BX25" si="33">BW13*$D13*$E13*$F13*$H13*$BX$10</f>
        <v>0</v>
      </c>
      <c r="BY13" s="71">
        <v>2</v>
      </c>
      <c r="BZ13" s="11">
        <f t="shared" ref="BZ13:BZ25" si="34">BY13*$D13*$E13*$F13*$H13*$BZ$10</f>
        <v>32015.423999999999</v>
      </c>
      <c r="CA13" s="11"/>
      <c r="CB13" s="11">
        <f t="shared" ref="CB13:CB25" si="35">CA13*$D13*$E13*$F13*$H13*$CB$10</f>
        <v>0</v>
      </c>
      <c r="CC13" s="11">
        <v>17</v>
      </c>
      <c r="CD13" s="11">
        <f t="shared" ref="CD13:CD25" si="36">CC13*$D13*$E13*$F13*$H13*$CD$10</f>
        <v>272131.10399999999</v>
      </c>
      <c r="CE13" s="11"/>
      <c r="CF13" s="11">
        <f t="shared" ref="CF13:CF25" si="37">CE13*$D13*$E13*$F13*$H13*$CF$10</f>
        <v>0</v>
      </c>
      <c r="CG13" s="11">
        <v>15</v>
      </c>
      <c r="CH13" s="11">
        <f t="shared" ref="CH13:CH25" si="38">CG13*$D13*$E13*$F13*$H13*$CH$10</f>
        <v>240115.68</v>
      </c>
      <c r="CI13" s="12"/>
      <c r="CJ13" s="11">
        <f t="shared" ref="CJ13:CJ25" si="39">CI13*$D13*$E13*$F13*$H13*$CJ$10</f>
        <v>0</v>
      </c>
      <c r="CK13" s="11"/>
      <c r="CL13" s="11">
        <f t="shared" ref="CL13:CL25" si="40">CK13*$D13*$E13*$F13*$H13*$CL$10</f>
        <v>0</v>
      </c>
      <c r="CM13" s="12"/>
      <c r="CN13" s="11">
        <f t="shared" ref="CN13:CN25" si="41">CM13*$D13*$E13*$F13*$I13*$CN$10</f>
        <v>0</v>
      </c>
      <c r="CO13" s="71"/>
      <c r="CP13" s="11">
        <f t="shared" ref="CP13:CP25" si="42">CO13*$D13*$E13*$F13*$J13*$CP$10</f>
        <v>0</v>
      </c>
      <c r="CQ13" s="11"/>
      <c r="CR13" s="11">
        <f>CQ13*D13*E13*F13</f>
        <v>0</v>
      </c>
      <c r="CS13" s="49">
        <f t="shared" ref="CS13:CT25" si="43">SUM(M13+K13+W13+O13+Q13+Y13+U13+S13+AA13+AE13+AC13+AG13+AI13+AM13+BI13+BO13+AK13+AW13+AY13+CA13+CC13+BY13+CE13+CG13+BS13+BU13+AO13+AQ13+AS13+AU13+BK13+BM13+BQ13+BA13+BC13+BE13+BG13+BW13+CI13+CK13+CM13+CO13+CQ13)</f>
        <v>1447</v>
      </c>
      <c r="CT13" s="49">
        <f t="shared" si="43"/>
        <v>20361809.663999997</v>
      </c>
      <c r="CU13" s="42">
        <f t="shared" ref="CU13:CU79" si="44">SUM(CS13*F13)</f>
        <v>1447</v>
      </c>
    </row>
    <row r="14" spans="1:100" x14ac:dyDescent="0.25">
      <c r="A14" s="95"/>
      <c r="B14" s="47">
        <v>2</v>
      </c>
      <c r="C14" s="7" t="s">
        <v>116</v>
      </c>
      <c r="D14" s="8">
        <v>11480</v>
      </c>
      <c r="E14" s="9">
        <v>0.66</v>
      </c>
      <c r="F14" s="19">
        <v>1</v>
      </c>
      <c r="G14" s="8">
        <v>1.4</v>
      </c>
      <c r="H14" s="8">
        <v>1.68</v>
      </c>
      <c r="I14" s="8">
        <v>2.23</v>
      </c>
      <c r="J14" s="10">
        <v>2.57</v>
      </c>
      <c r="K14" s="11">
        <v>5</v>
      </c>
      <c r="L14" s="11">
        <f t="shared" si="3"/>
        <v>53037.599999999999</v>
      </c>
      <c r="M14" s="11"/>
      <c r="N14" s="11">
        <f t="shared" ref="N14:N81" si="45">SUM(M14*$D14*$E14*$F14*$G14*$N$10)</f>
        <v>0</v>
      </c>
      <c r="O14" s="11"/>
      <c r="P14" s="11">
        <f t="shared" si="4"/>
        <v>0</v>
      </c>
      <c r="Q14" s="12"/>
      <c r="R14" s="11">
        <f t="shared" si="5"/>
        <v>0</v>
      </c>
      <c r="S14" s="11"/>
      <c r="T14" s="11">
        <f t="shared" si="6"/>
        <v>0</v>
      </c>
      <c r="U14" s="12"/>
      <c r="V14" s="12">
        <f t="shared" si="7"/>
        <v>0</v>
      </c>
      <c r="W14" s="13"/>
      <c r="X14" s="11">
        <f t="shared" ref="X14:X81" si="46">SUM(W14*$D14*$E14*$F14*$G14*$X$10)</f>
        <v>0</v>
      </c>
      <c r="Y14" s="11"/>
      <c r="Z14" s="11">
        <f t="shared" si="8"/>
        <v>0</v>
      </c>
      <c r="AA14" s="11"/>
      <c r="AB14" s="11">
        <f t="shared" si="9"/>
        <v>0</v>
      </c>
      <c r="AC14" s="11"/>
      <c r="AD14" s="11">
        <f t="shared" si="10"/>
        <v>0</v>
      </c>
      <c r="AE14" s="11"/>
      <c r="AF14" s="11">
        <f t="shared" si="11"/>
        <v>0</v>
      </c>
      <c r="AG14" s="70">
        <v>91</v>
      </c>
      <c r="AH14" s="11">
        <f t="shared" si="12"/>
        <v>1158341.1840000001</v>
      </c>
      <c r="AI14" s="116"/>
      <c r="AJ14" s="11">
        <f t="shared" si="13"/>
        <v>0</v>
      </c>
      <c r="AK14" s="12">
        <v>50</v>
      </c>
      <c r="AL14" s="12">
        <f t="shared" si="14"/>
        <v>530376</v>
      </c>
      <c r="AM14" s="11"/>
      <c r="AN14" s="11">
        <f t="shared" si="15"/>
        <v>0</v>
      </c>
      <c r="AO14" s="11"/>
      <c r="AP14" s="11">
        <f t="shared" si="16"/>
        <v>0</v>
      </c>
      <c r="AQ14" s="11"/>
      <c r="AR14" s="11">
        <f t="shared" si="17"/>
        <v>0</v>
      </c>
      <c r="AS14" s="11"/>
      <c r="AT14" s="11">
        <f t="shared" si="18"/>
        <v>0</v>
      </c>
      <c r="AU14" s="11"/>
      <c r="AV14" s="11">
        <f t="shared" si="19"/>
        <v>0</v>
      </c>
      <c r="AW14" s="11">
        <v>6</v>
      </c>
      <c r="AX14" s="11">
        <f t="shared" si="20"/>
        <v>63645.120000000003</v>
      </c>
      <c r="AY14" s="11">
        <v>70</v>
      </c>
      <c r="AZ14" s="11">
        <f t="shared" si="21"/>
        <v>742526.39999999991</v>
      </c>
      <c r="BA14" s="11"/>
      <c r="BB14" s="11">
        <f t="shared" si="22"/>
        <v>0</v>
      </c>
      <c r="BC14" s="11"/>
      <c r="BD14" s="11">
        <f t="shared" si="23"/>
        <v>0</v>
      </c>
      <c r="BE14" s="11"/>
      <c r="BF14" s="11">
        <f t="shared" si="24"/>
        <v>0</v>
      </c>
      <c r="BG14" s="11">
        <v>9</v>
      </c>
      <c r="BH14" s="11">
        <f t="shared" si="25"/>
        <v>95467.68</v>
      </c>
      <c r="BI14" s="11"/>
      <c r="BJ14" s="11">
        <f t="shared" si="26"/>
        <v>0</v>
      </c>
      <c r="BK14" s="11"/>
      <c r="BL14" s="11">
        <f t="shared" si="27"/>
        <v>0</v>
      </c>
      <c r="BM14" s="11"/>
      <c r="BN14" s="11">
        <f t="shared" si="28"/>
        <v>0</v>
      </c>
      <c r="BO14" s="11"/>
      <c r="BP14" s="11">
        <f t="shared" si="29"/>
        <v>0</v>
      </c>
      <c r="BQ14" s="12"/>
      <c r="BR14" s="11">
        <f t="shared" si="30"/>
        <v>0</v>
      </c>
      <c r="BS14" s="120">
        <v>49</v>
      </c>
      <c r="BT14" s="115">
        <f t="shared" si="31"/>
        <v>623722.17599999998</v>
      </c>
      <c r="BU14" s="11">
        <v>120</v>
      </c>
      <c r="BV14" s="11">
        <f t="shared" si="32"/>
        <v>1527482.88</v>
      </c>
      <c r="BW14" s="12"/>
      <c r="BX14" s="11">
        <f t="shared" si="33"/>
        <v>0</v>
      </c>
      <c r="BY14" s="71">
        <v>80</v>
      </c>
      <c r="BZ14" s="11">
        <f t="shared" si="34"/>
        <v>1018321.9199999999</v>
      </c>
      <c r="CA14" s="11"/>
      <c r="CB14" s="11">
        <f t="shared" si="35"/>
        <v>0</v>
      </c>
      <c r="CC14" s="11">
        <v>20</v>
      </c>
      <c r="CD14" s="11">
        <f t="shared" si="36"/>
        <v>254580.47999999998</v>
      </c>
      <c r="CE14" s="11"/>
      <c r="CF14" s="11">
        <f t="shared" si="37"/>
        <v>0</v>
      </c>
      <c r="CG14" s="11">
        <v>10</v>
      </c>
      <c r="CH14" s="11">
        <f t="shared" si="38"/>
        <v>127290.23999999999</v>
      </c>
      <c r="CI14" s="12"/>
      <c r="CJ14" s="11">
        <f t="shared" si="39"/>
        <v>0</v>
      </c>
      <c r="CK14" s="11"/>
      <c r="CL14" s="11">
        <f t="shared" si="40"/>
        <v>0</v>
      </c>
      <c r="CM14" s="12"/>
      <c r="CN14" s="11">
        <f t="shared" si="41"/>
        <v>0</v>
      </c>
      <c r="CO14" s="71">
        <v>70</v>
      </c>
      <c r="CP14" s="11">
        <f t="shared" si="42"/>
        <v>1363066.3199999998</v>
      </c>
      <c r="CQ14" s="11"/>
      <c r="CR14" s="11">
        <f>CQ14*D14*E14*F14</f>
        <v>0</v>
      </c>
      <c r="CS14" s="49">
        <f t="shared" si="43"/>
        <v>580</v>
      </c>
      <c r="CT14" s="49">
        <f t="shared" si="43"/>
        <v>7557858</v>
      </c>
      <c r="CU14" s="42">
        <f t="shared" si="44"/>
        <v>580</v>
      </c>
    </row>
    <row r="15" spans="1:100" ht="30" x14ac:dyDescent="0.25">
      <c r="A15" s="95"/>
      <c r="B15" s="47">
        <v>3</v>
      </c>
      <c r="C15" s="7" t="s">
        <v>117</v>
      </c>
      <c r="D15" s="8">
        <v>11480</v>
      </c>
      <c r="E15" s="8">
        <v>0.71</v>
      </c>
      <c r="F15" s="19">
        <v>1</v>
      </c>
      <c r="G15" s="8">
        <v>1.4</v>
      </c>
      <c r="H15" s="8">
        <v>1.68</v>
      </c>
      <c r="I15" s="8">
        <v>2.23</v>
      </c>
      <c r="J15" s="10">
        <v>2.57</v>
      </c>
      <c r="K15" s="11">
        <v>24</v>
      </c>
      <c r="L15" s="11">
        <f t="shared" si="3"/>
        <v>273866.87999999995</v>
      </c>
      <c r="M15" s="11">
        <v>0</v>
      </c>
      <c r="N15" s="11">
        <f t="shared" si="45"/>
        <v>0</v>
      </c>
      <c r="O15" s="11">
        <v>0</v>
      </c>
      <c r="P15" s="11">
        <f t="shared" si="4"/>
        <v>0</v>
      </c>
      <c r="Q15" s="12">
        <v>0</v>
      </c>
      <c r="R15" s="11">
        <f t="shared" si="5"/>
        <v>0</v>
      </c>
      <c r="S15" s="11">
        <v>0</v>
      </c>
      <c r="T15" s="11">
        <f t="shared" si="6"/>
        <v>0</v>
      </c>
      <c r="U15" s="12"/>
      <c r="V15" s="12">
        <f t="shared" si="7"/>
        <v>0</v>
      </c>
      <c r="W15" s="13"/>
      <c r="X15" s="11">
        <f t="shared" si="46"/>
        <v>0</v>
      </c>
      <c r="Y15" s="11">
        <v>0</v>
      </c>
      <c r="Z15" s="11">
        <f t="shared" si="8"/>
        <v>0</v>
      </c>
      <c r="AA15" s="11">
        <v>0</v>
      </c>
      <c r="AB15" s="11">
        <f t="shared" si="9"/>
        <v>0</v>
      </c>
      <c r="AC15" s="11"/>
      <c r="AD15" s="11">
        <f t="shared" si="10"/>
        <v>0</v>
      </c>
      <c r="AE15" s="11">
        <v>0</v>
      </c>
      <c r="AF15" s="11">
        <f t="shared" si="11"/>
        <v>0</v>
      </c>
      <c r="AG15" s="12"/>
      <c r="AH15" s="11">
        <f t="shared" si="12"/>
        <v>0</v>
      </c>
      <c r="AI15" s="116"/>
      <c r="AJ15" s="11">
        <f t="shared" si="13"/>
        <v>0</v>
      </c>
      <c r="AK15" s="12">
        <v>188</v>
      </c>
      <c r="AL15" s="12">
        <f t="shared" si="14"/>
        <v>2145290.5599999996</v>
      </c>
      <c r="AM15" s="11">
        <v>0</v>
      </c>
      <c r="AN15" s="11">
        <f t="shared" si="15"/>
        <v>0</v>
      </c>
      <c r="AO15" s="11">
        <v>0</v>
      </c>
      <c r="AP15" s="11">
        <f t="shared" si="16"/>
        <v>0</v>
      </c>
      <c r="AQ15" s="11"/>
      <c r="AR15" s="11">
        <f t="shared" si="17"/>
        <v>0</v>
      </c>
      <c r="AS15" s="11"/>
      <c r="AT15" s="11">
        <f t="shared" si="18"/>
        <v>0</v>
      </c>
      <c r="AU15" s="11"/>
      <c r="AV15" s="11">
        <f t="shared" si="19"/>
        <v>0</v>
      </c>
      <c r="AW15" s="11">
        <v>16</v>
      </c>
      <c r="AX15" s="11">
        <f t="shared" si="20"/>
        <v>182577.91999999998</v>
      </c>
      <c r="AY15" s="11">
        <v>37</v>
      </c>
      <c r="AZ15" s="11">
        <f t="shared" si="21"/>
        <v>422211.43999999994</v>
      </c>
      <c r="BA15" s="11">
        <v>0</v>
      </c>
      <c r="BB15" s="11">
        <f t="shared" si="22"/>
        <v>0</v>
      </c>
      <c r="BC15" s="11">
        <v>0</v>
      </c>
      <c r="BD15" s="11">
        <f t="shared" si="23"/>
        <v>0</v>
      </c>
      <c r="BE15" s="11"/>
      <c r="BF15" s="11">
        <f t="shared" si="24"/>
        <v>0</v>
      </c>
      <c r="BG15" s="11"/>
      <c r="BH15" s="11">
        <f t="shared" si="25"/>
        <v>0</v>
      </c>
      <c r="BI15" s="11">
        <v>0</v>
      </c>
      <c r="BJ15" s="11">
        <f t="shared" si="26"/>
        <v>0</v>
      </c>
      <c r="BK15" s="11">
        <v>0</v>
      </c>
      <c r="BL15" s="11">
        <f t="shared" si="27"/>
        <v>0</v>
      </c>
      <c r="BM15" s="11">
        <v>0</v>
      </c>
      <c r="BN15" s="11">
        <f t="shared" si="28"/>
        <v>0</v>
      </c>
      <c r="BO15" s="11">
        <v>0</v>
      </c>
      <c r="BP15" s="11">
        <f t="shared" si="29"/>
        <v>0</v>
      </c>
      <c r="BQ15" s="12">
        <v>0</v>
      </c>
      <c r="BR15" s="11">
        <f t="shared" si="30"/>
        <v>0</v>
      </c>
      <c r="BS15" s="120">
        <v>251</v>
      </c>
      <c r="BT15" s="115">
        <f t="shared" si="31"/>
        <v>3437029.3439999996</v>
      </c>
      <c r="BU15" s="11">
        <v>2</v>
      </c>
      <c r="BV15" s="11">
        <f t="shared" si="32"/>
        <v>27386.687999999998</v>
      </c>
      <c r="BW15" s="12"/>
      <c r="BX15" s="11">
        <f t="shared" si="33"/>
        <v>0</v>
      </c>
      <c r="BY15" s="71">
        <v>8</v>
      </c>
      <c r="BZ15" s="11">
        <f t="shared" si="34"/>
        <v>109546.75199999999</v>
      </c>
      <c r="CA15" s="11">
        <v>0</v>
      </c>
      <c r="CB15" s="11">
        <f t="shared" si="35"/>
        <v>0</v>
      </c>
      <c r="CC15" s="11"/>
      <c r="CD15" s="11">
        <f t="shared" si="36"/>
        <v>0</v>
      </c>
      <c r="CE15" s="11"/>
      <c r="CF15" s="11">
        <f t="shared" si="37"/>
        <v>0</v>
      </c>
      <c r="CG15" s="11"/>
      <c r="CH15" s="11">
        <f t="shared" si="38"/>
        <v>0</v>
      </c>
      <c r="CI15" s="12"/>
      <c r="CJ15" s="11">
        <f t="shared" si="39"/>
        <v>0</v>
      </c>
      <c r="CK15" s="11">
        <v>0</v>
      </c>
      <c r="CL15" s="11">
        <f t="shared" si="40"/>
        <v>0</v>
      </c>
      <c r="CM15" s="12">
        <v>0</v>
      </c>
      <c r="CN15" s="11">
        <f t="shared" si="41"/>
        <v>0</v>
      </c>
      <c r="CO15" s="71"/>
      <c r="CP15" s="11">
        <f t="shared" si="42"/>
        <v>0</v>
      </c>
      <c r="CQ15" s="11"/>
      <c r="CR15" s="11">
        <f>CQ15*D15*E15*F15</f>
        <v>0</v>
      </c>
      <c r="CS15" s="49">
        <f t="shared" si="43"/>
        <v>526</v>
      </c>
      <c r="CT15" s="49">
        <f t="shared" si="43"/>
        <v>6597909.5839999989</v>
      </c>
      <c r="CU15" s="42">
        <f t="shared" si="44"/>
        <v>526</v>
      </c>
    </row>
    <row r="16" spans="1:100" ht="30" x14ac:dyDescent="0.25">
      <c r="A16" s="95"/>
      <c r="B16" s="47">
        <v>4</v>
      </c>
      <c r="C16" s="7" t="s">
        <v>118</v>
      </c>
      <c r="D16" s="8">
        <v>11480</v>
      </c>
      <c r="E16" s="8">
        <v>1.06</v>
      </c>
      <c r="F16" s="19">
        <v>1</v>
      </c>
      <c r="G16" s="8">
        <v>1.4</v>
      </c>
      <c r="H16" s="8">
        <v>1.68</v>
      </c>
      <c r="I16" s="8">
        <v>2.23</v>
      </c>
      <c r="J16" s="10">
        <v>2.57</v>
      </c>
      <c r="K16" s="11">
        <v>72</v>
      </c>
      <c r="L16" s="11">
        <f t="shared" si="3"/>
        <v>1226615.04</v>
      </c>
      <c r="M16" s="11">
        <v>0</v>
      </c>
      <c r="N16" s="11">
        <f t="shared" si="45"/>
        <v>0</v>
      </c>
      <c r="O16" s="11">
        <v>0</v>
      </c>
      <c r="P16" s="11">
        <f t="shared" si="4"/>
        <v>0</v>
      </c>
      <c r="Q16" s="12">
        <v>0</v>
      </c>
      <c r="R16" s="11">
        <f t="shared" si="5"/>
        <v>0</v>
      </c>
      <c r="S16" s="11">
        <v>0</v>
      </c>
      <c r="T16" s="11">
        <f t="shared" si="6"/>
        <v>0</v>
      </c>
      <c r="U16" s="12"/>
      <c r="V16" s="12">
        <f t="shared" si="7"/>
        <v>0</v>
      </c>
      <c r="W16" s="13"/>
      <c r="X16" s="11">
        <f t="shared" si="46"/>
        <v>0</v>
      </c>
      <c r="Y16" s="11">
        <v>0</v>
      </c>
      <c r="Z16" s="11">
        <f t="shared" si="8"/>
        <v>0</v>
      </c>
      <c r="AA16" s="11">
        <v>0</v>
      </c>
      <c r="AB16" s="11">
        <f t="shared" si="9"/>
        <v>0</v>
      </c>
      <c r="AC16" s="11"/>
      <c r="AD16" s="11">
        <f t="shared" si="10"/>
        <v>0</v>
      </c>
      <c r="AE16" s="11">
        <v>0</v>
      </c>
      <c r="AF16" s="11">
        <f t="shared" si="11"/>
        <v>0</v>
      </c>
      <c r="AG16" s="12">
        <v>3</v>
      </c>
      <c r="AH16" s="11">
        <f t="shared" si="12"/>
        <v>61330.752</v>
      </c>
      <c r="AI16" s="116"/>
      <c r="AJ16" s="11">
        <f t="shared" si="13"/>
        <v>0</v>
      </c>
      <c r="AK16" s="12">
        <f>1122-285</f>
        <v>837</v>
      </c>
      <c r="AL16" s="12">
        <f t="shared" si="14"/>
        <v>14259399.839999998</v>
      </c>
      <c r="AM16" s="11">
        <v>0</v>
      </c>
      <c r="AN16" s="11">
        <f t="shared" si="15"/>
        <v>0</v>
      </c>
      <c r="AO16" s="11">
        <v>0</v>
      </c>
      <c r="AP16" s="11">
        <f t="shared" si="16"/>
        <v>0</v>
      </c>
      <c r="AQ16" s="11"/>
      <c r="AR16" s="11">
        <f t="shared" si="17"/>
        <v>0</v>
      </c>
      <c r="AS16" s="11"/>
      <c r="AT16" s="11">
        <f t="shared" si="18"/>
        <v>0</v>
      </c>
      <c r="AU16" s="11"/>
      <c r="AV16" s="11">
        <f t="shared" si="19"/>
        <v>0</v>
      </c>
      <c r="AW16" s="11"/>
      <c r="AX16" s="11">
        <f t="shared" si="20"/>
        <v>0</v>
      </c>
      <c r="AY16" s="11">
        <v>20</v>
      </c>
      <c r="AZ16" s="11">
        <f t="shared" si="21"/>
        <v>340726.39999999997</v>
      </c>
      <c r="BA16" s="11">
        <v>0</v>
      </c>
      <c r="BB16" s="11">
        <f t="shared" si="22"/>
        <v>0</v>
      </c>
      <c r="BC16" s="11">
        <v>0</v>
      </c>
      <c r="BD16" s="11">
        <f t="shared" si="23"/>
        <v>0</v>
      </c>
      <c r="BE16" s="11"/>
      <c r="BF16" s="11">
        <f t="shared" si="24"/>
        <v>0</v>
      </c>
      <c r="BG16" s="11"/>
      <c r="BH16" s="11">
        <f t="shared" si="25"/>
        <v>0</v>
      </c>
      <c r="BI16" s="11">
        <v>0</v>
      </c>
      <c r="BJ16" s="11">
        <f t="shared" si="26"/>
        <v>0</v>
      </c>
      <c r="BK16" s="11">
        <v>0</v>
      </c>
      <c r="BL16" s="11">
        <f t="shared" si="27"/>
        <v>0</v>
      </c>
      <c r="BM16" s="11">
        <v>0</v>
      </c>
      <c r="BN16" s="11">
        <f t="shared" si="28"/>
        <v>0</v>
      </c>
      <c r="BO16" s="11">
        <v>0</v>
      </c>
      <c r="BP16" s="11">
        <f t="shared" si="29"/>
        <v>0</v>
      </c>
      <c r="BQ16" s="12">
        <v>0</v>
      </c>
      <c r="BR16" s="11">
        <f t="shared" si="30"/>
        <v>0</v>
      </c>
      <c r="BS16" s="115"/>
      <c r="BT16" s="115">
        <f t="shared" si="31"/>
        <v>0</v>
      </c>
      <c r="BU16" s="11">
        <v>0</v>
      </c>
      <c r="BV16" s="11">
        <f t="shared" si="32"/>
        <v>0</v>
      </c>
      <c r="BW16" s="12"/>
      <c r="BX16" s="11">
        <f t="shared" si="33"/>
        <v>0</v>
      </c>
      <c r="BY16" s="11">
        <v>0</v>
      </c>
      <c r="BZ16" s="11">
        <f t="shared" si="34"/>
        <v>0</v>
      </c>
      <c r="CA16" s="11">
        <v>0</v>
      </c>
      <c r="CB16" s="11">
        <f t="shared" si="35"/>
        <v>0</v>
      </c>
      <c r="CC16" s="11"/>
      <c r="CD16" s="11">
        <f t="shared" si="36"/>
        <v>0</v>
      </c>
      <c r="CE16" s="11"/>
      <c r="CF16" s="11">
        <f t="shared" si="37"/>
        <v>0</v>
      </c>
      <c r="CG16" s="11"/>
      <c r="CH16" s="11">
        <f t="shared" si="38"/>
        <v>0</v>
      </c>
      <c r="CI16" s="12"/>
      <c r="CJ16" s="11">
        <f t="shared" si="39"/>
        <v>0</v>
      </c>
      <c r="CK16" s="11">
        <v>0</v>
      </c>
      <c r="CL16" s="11">
        <f t="shared" si="40"/>
        <v>0</v>
      </c>
      <c r="CM16" s="12">
        <v>0</v>
      </c>
      <c r="CN16" s="11">
        <f t="shared" si="41"/>
        <v>0</v>
      </c>
      <c r="CO16" s="11"/>
      <c r="CP16" s="11">
        <f t="shared" si="42"/>
        <v>0</v>
      </c>
      <c r="CQ16" s="11"/>
      <c r="CR16" s="11">
        <f>CQ16*D16*E16*F16</f>
        <v>0</v>
      </c>
      <c r="CS16" s="49">
        <f t="shared" si="43"/>
        <v>932</v>
      </c>
      <c r="CT16" s="49">
        <f t="shared" si="43"/>
        <v>15888072.031999998</v>
      </c>
      <c r="CU16" s="42">
        <f t="shared" si="44"/>
        <v>932</v>
      </c>
    </row>
    <row r="17" spans="1:99" s="46" customFormat="1" ht="45" x14ac:dyDescent="0.25">
      <c r="A17" s="95"/>
      <c r="B17" s="47">
        <v>5</v>
      </c>
      <c r="C17" s="16" t="s">
        <v>119</v>
      </c>
      <c r="D17" s="8">
        <v>11480</v>
      </c>
      <c r="E17" s="9">
        <v>9.83</v>
      </c>
      <c r="F17" s="19">
        <v>1</v>
      </c>
      <c r="G17" s="8">
        <v>1.4</v>
      </c>
      <c r="H17" s="8">
        <v>1.68</v>
      </c>
      <c r="I17" s="8">
        <v>2.23</v>
      </c>
      <c r="J17" s="10">
        <v>2.57</v>
      </c>
      <c r="K17" s="13">
        <v>0</v>
      </c>
      <c r="L17" s="11">
        <f t="shared" si="3"/>
        <v>0</v>
      </c>
      <c r="M17" s="13">
        <v>0</v>
      </c>
      <c r="N17" s="11">
        <f t="shared" si="45"/>
        <v>0</v>
      </c>
      <c r="O17" s="13">
        <v>0</v>
      </c>
      <c r="P17" s="11">
        <f t="shared" si="4"/>
        <v>0</v>
      </c>
      <c r="Q17" s="14">
        <v>0</v>
      </c>
      <c r="R17" s="11">
        <f t="shared" si="5"/>
        <v>0</v>
      </c>
      <c r="S17" s="13">
        <f>SUM(S18:S23)</f>
        <v>989</v>
      </c>
      <c r="T17" s="11">
        <f>SUM(T18:T23)</f>
        <v>113555282.37759998</v>
      </c>
      <c r="U17" s="14">
        <v>0</v>
      </c>
      <c r="V17" s="12">
        <f t="shared" si="7"/>
        <v>0</v>
      </c>
      <c r="W17" s="13">
        <v>0</v>
      </c>
      <c r="X17" s="11">
        <f t="shared" si="46"/>
        <v>0</v>
      </c>
      <c r="Y17" s="13">
        <v>0</v>
      </c>
      <c r="Z17" s="11">
        <f t="shared" si="8"/>
        <v>0</v>
      </c>
      <c r="AA17" s="13">
        <v>0</v>
      </c>
      <c r="AB17" s="11">
        <f t="shared" si="9"/>
        <v>0</v>
      </c>
      <c r="AC17" s="13">
        <v>0</v>
      </c>
      <c r="AD17" s="11">
        <f t="shared" si="10"/>
        <v>0</v>
      </c>
      <c r="AE17" s="13">
        <v>0</v>
      </c>
      <c r="AF17" s="11">
        <f t="shared" si="11"/>
        <v>0</v>
      </c>
      <c r="AG17" s="14">
        <v>0</v>
      </c>
      <c r="AH17" s="11">
        <f t="shared" si="12"/>
        <v>0</v>
      </c>
      <c r="AI17" s="106"/>
      <c r="AJ17" s="11">
        <f t="shared" si="13"/>
        <v>0</v>
      </c>
      <c r="AK17" s="14"/>
      <c r="AL17" s="12">
        <f t="shared" si="14"/>
        <v>0</v>
      </c>
      <c r="AM17" s="13">
        <v>0</v>
      </c>
      <c r="AN17" s="11">
        <f t="shared" si="15"/>
        <v>0</v>
      </c>
      <c r="AO17" s="13">
        <v>0</v>
      </c>
      <c r="AP17" s="11">
        <f t="shared" si="16"/>
        <v>0</v>
      </c>
      <c r="AQ17" s="13">
        <v>0</v>
      </c>
      <c r="AR17" s="11">
        <f t="shared" si="17"/>
        <v>0</v>
      </c>
      <c r="AS17" s="13">
        <v>0</v>
      </c>
      <c r="AT17" s="11">
        <f t="shared" si="18"/>
        <v>0</v>
      </c>
      <c r="AU17" s="13">
        <v>0</v>
      </c>
      <c r="AV17" s="11">
        <f t="shared" si="19"/>
        <v>0</v>
      </c>
      <c r="AW17" s="13"/>
      <c r="AX17" s="11">
        <f t="shared" si="20"/>
        <v>0</v>
      </c>
      <c r="AY17" s="13">
        <v>0</v>
      </c>
      <c r="AZ17" s="11">
        <f t="shared" si="21"/>
        <v>0</v>
      </c>
      <c r="BA17" s="13">
        <v>0</v>
      </c>
      <c r="BB17" s="11">
        <f t="shared" si="22"/>
        <v>0</v>
      </c>
      <c r="BC17" s="13">
        <v>0</v>
      </c>
      <c r="BD17" s="11">
        <f t="shared" si="23"/>
        <v>0</v>
      </c>
      <c r="BE17" s="13"/>
      <c r="BF17" s="11">
        <f t="shared" si="24"/>
        <v>0</v>
      </c>
      <c r="BG17" s="13">
        <v>0</v>
      </c>
      <c r="BH17" s="11">
        <f t="shared" si="25"/>
        <v>0</v>
      </c>
      <c r="BI17" s="13">
        <v>0</v>
      </c>
      <c r="BJ17" s="11">
        <f t="shared" si="26"/>
        <v>0</v>
      </c>
      <c r="BK17" s="13">
        <v>0</v>
      </c>
      <c r="BL17" s="11">
        <f t="shared" si="27"/>
        <v>0</v>
      </c>
      <c r="BM17" s="13">
        <v>0</v>
      </c>
      <c r="BN17" s="11">
        <f t="shared" si="28"/>
        <v>0</v>
      </c>
      <c r="BO17" s="13">
        <v>0</v>
      </c>
      <c r="BP17" s="11">
        <f t="shared" si="29"/>
        <v>0</v>
      </c>
      <c r="BQ17" s="14">
        <v>0</v>
      </c>
      <c r="BR17" s="11">
        <f t="shared" si="30"/>
        <v>0</v>
      </c>
      <c r="BS17" s="108">
        <v>0</v>
      </c>
      <c r="BT17" s="115">
        <f t="shared" si="31"/>
        <v>0</v>
      </c>
      <c r="BU17" s="13">
        <v>0</v>
      </c>
      <c r="BV17" s="11">
        <f t="shared" si="32"/>
        <v>0</v>
      </c>
      <c r="BW17" s="14">
        <v>0</v>
      </c>
      <c r="BX17" s="11">
        <f t="shared" si="33"/>
        <v>0</v>
      </c>
      <c r="BY17" s="13">
        <v>0</v>
      </c>
      <c r="BZ17" s="11">
        <f t="shared" si="34"/>
        <v>0</v>
      </c>
      <c r="CA17" s="13">
        <v>0</v>
      </c>
      <c r="CB17" s="11">
        <f t="shared" si="35"/>
        <v>0</v>
      </c>
      <c r="CC17" s="13">
        <v>0</v>
      </c>
      <c r="CD17" s="11">
        <f t="shared" si="36"/>
        <v>0</v>
      </c>
      <c r="CE17" s="13"/>
      <c r="CF17" s="11">
        <f t="shared" si="37"/>
        <v>0</v>
      </c>
      <c r="CG17" s="13">
        <v>0</v>
      </c>
      <c r="CH17" s="11">
        <f t="shared" si="38"/>
        <v>0</v>
      </c>
      <c r="CI17" s="14">
        <v>0</v>
      </c>
      <c r="CJ17" s="11">
        <f t="shared" si="39"/>
        <v>0</v>
      </c>
      <c r="CK17" s="13">
        <v>0</v>
      </c>
      <c r="CL17" s="11">
        <f t="shared" si="40"/>
        <v>0</v>
      </c>
      <c r="CM17" s="14">
        <v>0</v>
      </c>
      <c r="CN17" s="11">
        <f t="shared" si="41"/>
        <v>0</v>
      </c>
      <c r="CO17" s="13"/>
      <c r="CP17" s="11">
        <f t="shared" si="42"/>
        <v>0</v>
      </c>
      <c r="CQ17" s="11">
        <f>SUM(CQ18:CQ23)</f>
        <v>5</v>
      </c>
      <c r="CR17" s="11">
        <f>SUM(CR18:CR23)</f>
        <v>564242</v>
      </c>
      <c r="CS17" s="49">
        <f t="shared" si="43"/>
        <v>994</v>
      </c>
      <c r="CT17" s="49">
        <f t="shared" si="43"/>
        <v>114119524.37759998</v>
      </c>
      <c r="CU17" s="45">
        <f t="shared" si="44"/>
        <v>994</v>
      </c>
    </row>
    <row r="18" spans="1:99" s="46" customFormat="1" ht="30" x14ac:dyDescent="0.25">
      <c r="A18" s="95"/>
      <c r="B18" s="47" t="s">
        <v>120</v>
      </c>
      <c r="C18" s="16" t="s">
        <v>121</v>
      </c>
      <c r="D18" s="8">
        <v>11480</v>
      </c>
      <c r="E18" s="9">
        <v>9.83</v>
      </c>
      <c r="F18" s="19">
        <v>1.1000000000000001</v>
      </c>
      <c r="G18" s="8">
        <v>1.4</v>
      </c>
      <c r="H18" s="8">
        <v>1.68</v>
      </c>
      <c r="I18" s="8">
        <v>2.23</v>
      </c>
      <c r="J18" s="10">
        <v>2.57</v>
      </c>
      <c r="K18" s="13"/>
      <c r="L18" s="11"/>
      <c r="M18" s="13"/>
      <c r="N18" s="11"/>
      <c r="O18" s="13"/>
      <c r="P18" s="11"/>
      <c r="Q18" s="14"/>
      <c r="R18" s="11"/>
      <c r="S18" s="13">
        <v>79</v>
      </c>
      <c r="T18" s="11">
        <f t="shared" si="6"/>
        <v>13729136.344000001</v>
      </c>
      <c r="U18" s="14"/>
      <c r="V18" s="12"/>
      <c r="W18" s="13"/>
      <c r="X18" s="11"/>
      <c r="Y18" s="13"/>
      <c r="Z18" s="11"/>
      <c r="AA18" s="13"/>
      <c r="AB18" s="11"/>
      <c r="AC18" s="13"/>
      <c r="AD18" s="11"/>
      <c r="AE18" s="13"/>
      <c r="AF18" s="11"/>
      <c r="AG18" s="14"/>
      <c r="AH18" s="11"/>
      <c r="AI18" s="106"/>
      <c r="AJ18" s="11"/>
      <c r="AK18" s="14"/>
      <c r="AL18" s="12"/>
      <c r="AM18" s="13"/>
      <c r="AN18" s="11"/>
      <c r="AO18" s="13"/>
      <c r="AP18" s="11"/>
      <c r="AQ18" s="13"/>
      <c r="AR18" s="11"/>
      <c r="AS18" s="13"/>
      <c r="AT18" s="11"/>
      <c r="AU18" s="13"/>
      <c r="AV18" s="11"/>
      <c r="AW18" s="13"/>
      <c r="AX18" s="11"/>
      <c r="AY18" s="13"/>
      <c r="AZ18" s="11"/>
      <c r="BA18" s="13"/>
      <c r="BB18" s="11"/>
      <c r="BC18" s="13"/>
      <c r="BD18" s="11"/>
      <c r="BE18" s="13"/>
      <c r="BF18" s="11"/>
      <c r="BG18" s="13"/>
      <c r="BH18" s="11"/>
      <c r="BI18" s="13"/>
      <c r="BJ18" s="11"/>
      <c r="BK18" s="13"/>
      <c r="BL18" s="11"/>
      <c r="BM18" s="13"/>
      <c r="BN18" s="11"/>
      <c r="BO18" s="13"/>
      <c r="BP18" s="11"/>
      <c r="BQ18" s="14"/>
      <c r="BR18" s="11"/>
      <c r="BS18" s="108"/>
      <c r="BT18" s="115"/>
      <c r="BU18" s="13"/>
      <c r="BV18" s="11"/>
      <c r="BW18" s="14"/>
      <c r="BX18" s="11"/>
      <c r="BY18" s="13"/>
      <c r="BZ18" s="11"/>
      <c r="CA18" s="13"/>
      <c r="CB18" s="11"/>
      <c r="CC18" s="13"/>
      <c r="CD18" s="11"/>
      <c r="CE18" s="13"/>
      <c r="CF18" s="11"/>
      <c r="CG18" s="13"/>
      <c r="CH18" s="11"/>
      <c r="CI18" s="14"/>
      <c r="CJ18" s="11"/>
      <c r="CK18" s="13"/>
      <c r="CL18" s="11"/>
      <c r="CM18" s="14"/>
      <c r="CN18" s="11"/>
      <c r="CO18" s="13"/>
      <c r="CP18" s="11"/>
      <c r="CQ18" s="11"/>
      <c r="CR18" s="11"/>
      <c r="CS18" s="49">
        <f t="shared" si="43"/>
        <v>79</v>
      </c>
      <c r="CT18" s="49">
        <f t="shared" si="43"/>
        <v>13729136.344000001</v>
      </c>
      <c r="CU18" s="45"/>
    </row>
    <row r="19" spans="1:99" s="48" customFormat="1" ht="30" x14ac:dyDescent="0.25">
      <c r="A19" s="98"/>
      <c r="B19" s="47" t="s">
        <v>122</v>
      </c>
      <c r="C19" s="16" t="s">
        <v>123</v>
      </c>
      <c r="D19" s="8">
        <v>11480</v>
      </c>
      <c r="E19" s="104">
        <v>9.83</v>
      </c>
      <c r="F19" s="19">
        <v>1</v>
      </c>
      <c r="G19" s="21">
        <v>1.4</v>
      </c>
      <c r="H19" s="21">
        <v>1.68</v>
      </c>
      <c r="I19" s="21">
        <v>2.23</v>
      </c>
      <c r="J19" s="22">
        <v>2.57</v>
      </c>
      <c r="K19" s="1"/>
      <c r="L19" s="11">
        <f t="shared" si="3"/>
        <v>0</v>
      </c>
      <c r="M19" s="1"/>
      <c r="N19" s="11">
        <f t="shared" si="45"/>
        <v>0</v>
      </c>
      <c r="O19" s="1"/>
      <c r="P19" s="11">
        <f t="shared" si="4"/>
        <v>0</v>
      </c>
      <c r="Q19" s="72"/>
      <c r="R19" s="11">
        <f t="shared" si="5"/>
        <v>0</v>
      </c>
      <c r="S19" s="13">
        <v>531</v>
      </c>
      <c r="T19" s="11">
        <f t="shared" si="6"/>
        <v>83891500.559999987</v>
      </c>
      <c r="U19" s="72"/>
      <c r="V19" s="12">
        <f t="shared" si="7"/>
        <v>0</v>
      </c>
      <c r="W19" s="23"/>
      <c r="X19" s="11">
        <f t="shared" si="46"/>
        <v>0</v>
      </c>
      <c r="Y19" s="1"/>
      <c r="Z19" s="11">
        <f t="shared" si="8"/>
        <v>0</v>
      </c>
      <c r="AA19" s="1"/>
      <c r="AB19" s="11">
        <f t="shared" si="9"/>
        <v>0</v>
      </c>
      <c r="AC19" s="1"/>
      <c r="AD19" s="11">
        <f t="shared" si="10"/>
        <v>0</v>
      </c>
      <c r="AE19" s="1"/>
      <c r="AF19" s="11">
        <f t="shared" si="11"/>
        <v>0</v>
      </c>
      <c r="AG19" s="72"/>
      <c r="AH19" s="11">
        <f t="shared" si="12"/>
        <v>0</v>
      </c>
      <c r="AI19" s="109"/>
      <c r="AJ19" s="11">
        <f t="shared" si="13"/>
        <v>0</v>
      </c>
      <c r="AK19" s="72"/>
      <c r="AL19" s="12">
        <f t="shared" si="14"/>
        <v>0</v>
      </c>
      <c r="AM19" s="1"/>
      <c r="AN19" s="11">
        <f t="shared" si="15"/>
        <v>0</v>
      </c>
      <c r="AO19" s="1"/>
      <c r="AP19" s="11">
        <f t="shared" si="16"/>
        <v>0</v>
      </c>
      <c r="AQ19" s="1"/>
      <c r="AR19" s="11">
        <f t="shared" si="17"/>
        <v>0</v>
      </c>
      <c r="AS19" s="1"/>
      <c r="AT19" s="11">
        <f t="shared" si="18"/>
        <v>0</v>
      </c>
      <c r="AU19" s="1"/>
      <c r="AV19" s="11">
        <f t="shared" si="19"/>
        <v>0</v>
      </c>
      <c r="AW19" s="1"/>
      <c r="AX19" s="11">
        <f t="shared" si="20"/>
        <v>0</v>
      </c>
      <c r="AY19" s="1"/>
      <c r="AZ19" s="11">
        <f t="shared" si="21"/>
        <v>0</v>
      </c>
      <c r="BA19" s="1"/>
      <c r="BB19" s="11">
        <f t="shared" si="22"/>
        <v>0</v>
      </c>
      <c r="BC19" s="1"/>
      <c r="BD19" s="11">
        <f t="shared" si="23"/>
        <v>0</v>
      </c>
      <c r="BE19" s="1"/>
      <c r="BF19" s="11">
        <f t="shared" si="24"/>
        <v>0</v>
      </c>
      <c r="BG19" s="1"/>
      <c r="BH19" s="11">
        <f t="shared" si="25"/>
        <v>0</v>
      </c>
      <c r="BI19" s="1"/>
      <c r="BJ19" s="11">
        <f t="shared" si="26"/>
        <v>0</v>
      </c>
      <c r="BK19" s="1"/>
      <c r="BL19" s="11">
        <f t="shared" si="27"/>
        <v>0</v>
      </c>
      <c r="BM19" s="1"/>
      <c r="BN19" s="11">
        <f t="shared" si="28"/>
        <v>0</v>
      </c>
      <c r="BO19" s="1"/>
      <c r="BP19" s="11">
        <f t="shared" si="29"/>
        <v>0</v>
      </c>
      <c r="BQ19" s="72"/>
      <c r="BR19" s="11">
        <f t="shared" si="30"/>
        <v>0</v>
      </c>
      <c r="BS19" s="113"/>
      <c r="BT19" s="115">
        <f t="shared" si="31"/>
        <v>0</v>
      </c>
      <c r="BU19" s="1"/>
      <c r="BV19" s="11">
        <f t="shared" si="32"/>
        <v>0</v>
      </c>
      <c r="BW19" s="72"/>
      <c r="BX19" s="11">
        <f t="shared" si="33"/>
        <v>0</v>
      </c>
      <c r="BY19" s="1"/>
      <c r="BZ19" s="11">
        <f t="shared" si="34"/>
        <v>0</v>
      </c>
      <c r="CA19" s="1"/>
      <c r="CB19" s="11">
        <f t="shared" si="35"/>
        <v>0</v>
      </c>
      <c r="CC19" s="1"/>
      <c r="CD19" s="11">
        <f t="shared" si="36"/>
        <v>0</v>
      </c>
      <c r="CE19" s="1"/>
      <c r="CF19" s="11">
        <f t="shared" si="37"/>
        <v>0</v>
      </c>
      <c r="CG19" s="1"/>
      <c r="CH19" s="11">
        <f t="shared" si="38"/>
        <v>0</v>
      </c>
      <c r="CI19" s="72"/>
      <c r="CJ19" s="11">
        <f t="shared" si="39"/>
        <v>0</v>
      </c>
      <c r="CK19" s="1"/>
      <c r="CL19" s="11">
        <f t="shared" si="40"/>
        <v>0</v>
      </c>
      <c r="CM19" s="72"/>
      <c r="CN19" s="11">
        <f t="shared" si="41"/>
        <v>0</v>
      </c>
      <c r="CO19" s="1"/>
      <c r="CP19" s="11">
        <f t="shared" si="42"/>
        <v>0</v>
      </c>
      <c r="CQ19" s="11">
        <v>5</v>
      </c>
      <c r="CR19" s="11">
        <f>SUM(CQ19*D19*E19*F19*CR10)</f>
        <v>564242</v>
      </c>
      <c r="CS19" s="49">
        <f>SUM(M19+K19+W19+O19+Q19+Y19+U19+S19+AA19+AE19+AC19+AG19+AI19+AM19+BI19+BO19+AK19+AW19+AY19+CA19+CC19+BY19+CE19+CG19+BS19+BU19+AO19+AQ19+AS19+AU19+BK19+BM19+BQ19+BA19+BC19+BE19+BG19+BW19+CI19+CK19+CM19+CO19+CQ19)</f>
        <v>536</v>
      </c>
      <c r="CT19" s="49">
        <f t="shared" si="43"/>
        <v>84455742.559999987</v>
      </c>
      <c r="CU19" s="42">
        <f t="shared" si="44"/>
        <v>536</v>
      </c>
    </row>
    <row r="20" spans="1:99" s="48" customFormat="1" ht="30" x14ac:dyDescent="0.25">
      <c r="A20" s="98"/>
      <c r="B20" s="47" t="s">
        <v>124</v>
      </c>
      <c r="C20" s="17" t="s">
        <v>125</v>
      </c>
      <c r="D20" s="8">
        <v>11480</v>
      </c>
      <c r="E20" s="104">
        <v>9.83</v>
      </c>
      <c r="F20" s="19">
        <v>1</v>
      </c>
      <c r="G20" s="21">
        <v>1.4</v>
      </c>
      <c r="H20" s="21">
        <v>1.68</v>
      </c>
      <c r="I20" s="21">
        <v>2.23</v>
      </c>
      <c r="J20" s="22">
        <v>2.57</v>
      </c>
      <c r="K20" s="1"/>
      <c r="L20" s="11"/>
      <c r="M20" s="1"/>
      <c r="N20" s="11"/>
      <c r="O20" s="1"/>
      <c r="P20" s="11"/>
      <c r="Q20" s="72"/>
      <c r="R20" s="11"/>
      <c r="S20" s="13">
        <v>26</v>
      </c>
      <c r="T20" s="11">
        <f t="shared" si="6"/>
        <v>4107681.76</v>
      </c>
      <c r="U20" s="72"/>
      <c r="V20" s="12"/>
      <c r="W20" s="23"/>
      <c r="X20" s="11"/>
      <c r="Y20" s="1"/>
      <c r="Z20" s="11"/>
      <c r="AA20" s="1"/>
      <c r="AB20" s="11"/>
      <c r="AC20" s="1"/>
      <c r="AD20" s="11"/>
      <c r="AE20" s="1"/>
      <c r="AF20" s="11"/>
      <c r="AG20" s="72"/>
      <c r="AH20" s="11"/>
      <c r="AI20" s="109"/>
      <c r="AJ20" s="11"/>
      <c r="AK20" s="72"/>
      <c r="AL20" s="12"/>
      <c r="AM20" s="1"/>
      <c r="AN20" s="11"/>
      <c r="AO20" s="1"/>
      <c r="AP20" s="11"/>
      <c r="AQ20" s="1"/>
      <c r="AR20" s="11"/>
      <c r="AS20" s="1"/>
      <c r="AT20" s="11"/>
      <c r="AU20" s="1"/>
      <c r="AV20" s="11"/>
      <c r="AW20" s="1"/>
      <c r="AX20" s="11"/>
      <c r="AY20" s="1"/>
      <c r="AZ20" s="11"/>
      <c r="BA20" s="1"/>
      <c r="BB20" s="11"/>
      <c r="BC20" s="1"/>
      <c r="BD20" s="11"/>
      <c r="BE20" s="1"/>
      <c r="BF20" s="11"/>
      <c r="BG20" s="1"/>
      <c r="BH20" s="11"/>
      <c r="BI20" s="1"/>
      <c r="BJ20" s="11"/>
      <c r="BK20" s="1"/>
      <c r="BL20" s="11"/>
      <c r="BM20" s="1"/>
      <c r="BN20" s="11"/>
      <c r="BO20" s="1"/>
      <c r="BP20" s="11"/>
      <c r="BQ20" s="72"/>
      <c r="BR20" s="11"/>
      <c r="BS20" s="113"/>
      <c r="BT20" s="115"/>
      <c r="BU20" s="1"/>
      <c r="BV20" s="11"/>
      <c r="BW20" s="72"/>
      <c r="BX20" s="11"/>
      <c r="BY20" s="1"/>
      <c r="BZ20" s="11"/>
      <c r="CA20" s="1"/>
      <c r="CB20" s="11"/>
      <c r="CC20" s="1"/>
      <c r="CD20" s="11"/>
      <c r="CE20" s="1"/>
      <c r="CF20" s="11"/>
      <c r="CG20" s="1"/>
      <c r="CH20" s="11"/>
      <c r="CI20" s="72"/>
      <c r="CJ20" s="11"/>
      <c r="CK20" s="1"/>
      <c r="CL20" s="11"/>
      <c r="CM20" s="72"/>
      <c r="CN20" s="11"/>
      <c r="CO20" s="1"/>
      <c r="CP20" s="11"/>
      <c r="CQ20" s="11"/>
      <c r="CR20" s="11"/>
      <c r="CS20" s="49">
        <f t="shared" ref="CS20:CS23" si="47">SUM(M20+K20+W20+O20+Q20+Y20+U20+S20+AA20+AE20+AC20+AG20+AI20+AM20+BI20+BO20+AK20+AW20+AY20+CA20+CC20+BY20+CE20+CG20+BS20+BU20+AO20+AQ20+AS20+AU20+BK20+BM20+BQ20+BA20+BC20+BE20+BG20+BW20+CI20+CK20+CM20+CO20+CQ20)</f>
        <v>26</v>
      </c>
      <c r="CT20" s="49">
        <f t="shared" si="43"/>
        <v>4107681.76</v>
      </c>
      <c r="CU20" s="42"/>
    </row>
    <row r="21" spans="1:99" s="48" customFormat="1" ht="30" x14ac:dyDescent="0.25">
      <c r="A21" s="98"/>
      <c r="B21" s="47" t="s">
        <v>126</v>
      </c>
      <c r="C21" s="16" t="s">
        <v>127</v>
      </c>
      <c r="D21" s="8">
        <v>11480</v>
      </c>
      <c r="E21" s="104">
        <v>9.83</v>
      </c>
      <c r="F21" s="19">
        <v>0.6</v>
      </c>
      <c r="G21" s="21">
        <v>1.4</v>
      </c>
      <c r="H21" s="21">
        <v>1.68</v>
      </c>
      <c r="I21" s="21">
        <v>2.23</v>
      </c>
      <c r="J21" s="22">
        <v>2.57</v>
      </c>
      <c r="K21" s="1"/>
      <c r="L21" s="11">
        <f t="shared" si="3"/>
        <v>0</v>
      </c>
      <c r="M21" s="1"/>
      <c r="N21" s="11">
        <f t="shared" si="45"/>
        <v>0</v>
      </c>
      <c r="O21" s="1"/>
      <c r="P21" s="11">
        <f t="shared" si="4"/>
        <v>0</v>
      </c>
      <c r="Q21" s="72"/>
      <c r="R21" s="11">
        <f t="shared" si="5"/>
        <v>0</v>
      </c>
      <c r="S21" s="13">
        <v>19</v>
      </c>
      <c r="T21" s="11">
        <f t="shared" si="6"/>
        <v>1801060.4639999999</v>
      </c>
      <c r="U21" s="72"/>
      <c r="V21" s="12">
        <f t="shared" si="7"/>
        <v>0</v>
      </c>
      <c r="W21" s="23"/>
      <c r="X21" s="11">
        <f t="shared" si="46"/>
        <v>0</v>
      </c>
      <c r="Y21" s="1"/>
      <c r="Z21" s="11">
        <f t="shared" si="8"/>
        <v>0</v>
      </c>
      <c r="AA21" s="1"/>
      <c r="AB21" s="11">
        <f t="shared" si="9"/>
        <v>0</v>
      </c>
      <c r="AC21" s="1"/>
      <c r="AD21" s="11">
        <f t="shared" si="10"/>
        <v>0</v>
      </c>
      <c r="AE21" s="1"/>
      <c r="AF21" s="11">
        <f t="shared" si="11"/>
        <v>0</v>
      </c>
      <c r="AG21" s="72"/>
      <c r="AH21" s="11">
        <f t="shared" si="12"/>
        <v>0</v>
      </c>
      <c r="AI21" s="109"/>
      <c r="AJ21" s="11">
        <f t="shared" si="13"/>
        <v>0</v>
      </c>
      <c r="AK21" s="72"/>
      <c r="AL21" s="12">
        <f t="shared" si="14"/>
        <v>0</v>
      </c>
      <c r="AM21" s="1"/>
      <c r="AN21" s="11">
        <f t="shared" si="15"/>
        <v>0</v>
      </c>
      <c r="AO21" s="1"/>
      <c r="AP21" s="11">
        <f t="shared" si="16"/>
        <v>0</v>
      </c>
      <c r="AQ21" s="1"/>
      <c r="AR21" s="11">
        <f t="shared" si="17"/>
        <v>0</v>
      </c>
      <c r="AS21" s="1"/>
      <c r="AT21" s="11">
        <f t="shared" si="18"/>
        <v>0</v>
      </c>
      <c r="AU21" s="1"/>
      <c r="AV21" s="11">
        <f t="shared" si="19"/>
        <v>0</v>
      </c>
      <c r="AW21" s="1"/>
      <c r="AX21" s="11">
        <f t="shared" si="20"/>
        <v>0</v>
      </c>
      <c r="AY21" s="1"/>
      <c r="AZ21" s="11">
        <f t="shared" si="21"/>
        <v>0</v>
      </c>
      <c r="BA21" s="1"/>
      <c r="BB21" s="11">
        <f t="shared" si="22"/>
        <v>0</v>
      </c>
      <c r="BC21" s="1"/>
      <c r="BD21" s="11">
        <f t="shared" si="23"/>
        <v>0</v>
      </c>
      <c r="BE21" s="1"/>
      <c r="BF21" s="11">
        <f t="shared" si="24"/>
        <v>0</v>
      </c>
      <c r="BG21" s="1"/>
      <c r="BH21" s="11">
        <f t="shared" si="25"/>
        <v>0</v>
      </c>
      <c r="BI21" s="1"/>
      <c r="BJ21" s="11">
        <f t="shared" si="26"/>
        <v>0</v>
      </c>
      <c r="BK21" s="1"/>
      <c r="BL21" s="11">
        <f t="shared" si="27"/>
        <v>0</v>
      </c>
      <c r="BM21" s="1"/>
      <c r="BN21" s="11">
        <f t="shared" si="28"/>
        <v>0</v>
      </c>
      <c r="BO21" s="1"/>
      <c r="BP21" s="11">
        <f t="shared" si="29"/>
        <v>0</v>
      </c>
      <c r="BQ21" s="72"/>
      <c r="BR21" s="11">
        <f t="shared" si="30"/>
        <v>0</v>
      </c>
      <c r="BS21" s="113"/>
      <c r="BT21" s="115">
        <f t="shared" si="31"/>
        <v>0</v>
      </c>
      <c r="BU21" s="1"/>
      <c r="BV21" s="11">
        <f t="shared" si="32"/>
        <v>0</v>
      </c>
      <c r="BW21" s="72"/>
      <c r="BX21" s="11">
        <f t="shared" si="33"/>
        <v>0</v>
      </c>
      <c r="BY21" s="1"/>
      <c r="BZ21" s="11">
        <f t="shared" si="34"/>
        <v>0</v>
      </c>
      <c r="CA21" s="1"/>
      <c r="CB21" s="11">
        <f t="shared" si="35"/>
        <v>0</v>
      </c>
      <c r="CC21" s="1"/>
      <c r="CD21" s="11">
        <f t="shared" si="36"/>
        <v>0</v>
      </c>
      <c r="CE21" s="1"/>
      <c r="CF21" s="11">
        <f t="shared" si="37"/>
        <v>0</v>
      </c>
      <c r="CG21" s="1"/>
      <c r="CH21" s="11">
        <f t="shared" si="38"/>
        <v>0</v>
      </c>
      <c r="CI21" s="72"/>
      <c r="CJ21" s="11">
        <f t="shared" si="39"/>
        <v>0</v>
      </c>
      <c r="CK21" s="1"/>
      <c r="CL21" s="11">
        <f t="shared" si="40"/>
        <v>0</v>
      </c>
      <c r="CM21" s="72"/>
      <c r="CN21" s="11">
        <f t="shared" si="41"/>
        <v>0</v>
      </c>
      <c r="CO21" s="1"/>
      <c r="CP21" s="11">
        <f t="shared" si="42"/>
        <v>0</v>
      </c>
      <c r="CQ21" s="11"/>
      <c r="CR21" s="11"/>
      <c r="CS21" s="49">
        <f t="shared" si="47"/>
        <v>19</v>
      </c>
      <c r="CT21" s="49">
        <f t="shared" si="43"/>
        <v>1801060.4639999999</v>
      </c>
      <c r="CU21" s="42">
        <f t="shared" si="44"/>
        <v>11.4</v>
      </c>
    </row>
    <row r="22" spans="1:99" s="48" customFormat="1" x14ac:dyDescent="0.25">
      <c r="A22" s="98"/>
      <c r="B22" s="47" t="s">
        <v>128</v>
      </c>
      <c r="C22" s="16" t="s">
        <v>129</v>
      </c>
      <c r="D22" s="8">
        <v>11480</v>
      </c>
      <c r="E22" s="105">
        <v>9.83</v>
      </c>
      <c r="F22" s="19">
        <v>0.6</v>
      </c>
      <c r="G22" s="21">
        <v>1.4</v>
      </c>
      <c r="H22" s="21">
        <v>1.68</v>
      </c>
      <c r="I22" s="21">
        <v>2.23</v>
      </c>
      <c r="J22" s="22">
        <v>2.57</v>
      </c>
      <c r="K22" s="1"/>
      <c r="L22" s="11"/>
      <c r="M22" s="1"/>
      <c r="N22" s="11"/>
      <c r="O22" s="1"/>
      <c r="P22" s="11"/>
      <c r="Q22" s="72"/>
      <c r="R22" s="11"/>
      <c r="S22" s="13"/>
      <c r="T22" s="11">
        <f t="shared" si="6"/>
        <v>0</v>
      </c>
      <c r="U22" s="72"/>
      <c r="V22" s="12"/>
      <c r="W22" s="23"/>
      <c r="X22" s="11"/>
      <c r="Y22" s="1"/>
      <c r="Z22" s="11"/>
      <c r="AA22" s="1"/>
      <c r="AB22" s="11"/>
      <c r="AC22" s="1"/>
      <c r="AD22" s="11"/>
      <c r="AE22" s="1"/>
      <c r="AF22" s="11"/>
      <c r="AG22" s="72"/>
      <c r="AH22" s="11"/>
      <c r="AI22" s="109"/>
      <c r="AJ22" s="11"/>
      <c r="AK22" s="72"/>
      <c r="AL22" s="12"/>
      <c r="AM22" s="1"/>
      <c r="AN22" s="11"/>
      <c r="AO22" s="1"/>
      <c r="AP22" s="11"/>
      <c r="AQ22" s="1"/>
      <c r="AR22" s="11"/>
      <c r="AS22" s="1"/>
      <c r="AT22" s="11"/>
      <c r="AU22" s="1"/>
      <c r="AV22" s="11"/>
      <c r="AW22" s="1"/>
      <c r="AX22" s="11"/>
      <c r="AY22" s="1"/>
      <c r="AZ22" s="11"/>
      <c r="BA22" s="1"/>
      <c r="BB22" s="11"/>
      <c r="BC22" s="1"/>
      <c r="BD22" s="11"/>
      <c r="BE22" s="1"/>
      <c r="BF22" s="11"/>
      <c r="BG22" s="1"/>
      <c r="BH22" s="11"/>
      <c r="BI22" s="1"/>
      <c r="BJ22" s="11"/>
      <c r="BK22" s="1"/>
      <c r="BL22" s="11"/>
      <c r="BM22" s="1"/>
      <c r="BN22" s="11"/>
      <c r="BO22" s="1"/>
      <c r="BP22" s="11"/>
      <c r="BQ22" s="72"/>
      <c r="BR22" s="11"/>
      <c r="BS22" s="113"/>
      <c r="BT22" s="115"/>
      <c r="BU22" s="1"/>
      <c r="BV22" s="11"/>
      <c r="BW22" s="72"/>
      <c r="BX22" s="11"/>
      <c r="BY22" s="1"/>
      <c r="BZ22" s="11"/>
      <c r="CA22" s="1"/>
      <c r="CB22" s="11"/>
      <c r="CC22" s="1"/>
      <c r="CD22" s="11"/>
      <c r="CE22" s="1"/>
      <c r="CF22" s="11"/>
      <c r="CG22" s="1"/>
      <c r="CH22" s="11"/>
      <c r="CI22" s="72"/>
      <c r="CJ22" s="11"/>
      <c r="CK22" s="1"/>
      <c r="CL22" s="11"/>
      <c r="CM22" s="72"/>
      <c r="CN22" s="11"/>
      <c r="CO22" s="1"/>
      <c r="CP22" s="11"/>
      <c r="CQ22" s="11"/>
      <c r="CR22" s="11"/>
      <c r="CS22" s="49">
        <f t="shared" si="47"/>
        <v>0</v>
      </c>
      <c r="CT22" s="49">
        <f t="shared" si="43"/>
        <v>0</v>
      </c>
      <c r="CU22" s="42"/>
    </row>
    <row r="23" spans="1:99" s="48" customFormat="1" ht="45" x14ac:dyDescent="0.25">
      <c r="A23" s="98"/>
      <c r="B23" s="47" t="s">
        <v>130</v>
      </c>
      <c r="C23" s="16" t="s">
        <v>131</v>
      </c>
      <c r="D23" s="8">
        <v>11480</v>
      </c>
      <c r="E23" s="105">
        <v>9.83</v>
      </c>
      <c r="F23" s="19">
        <v>0.19</v>
      </c>
      <c r="G23" s="21">
        <v>1.4</v>
      </c>
      <c r="H23" s="21">
        <v>1.68</v>
      </c>
      <c r="I23" s="21">
        <v>2.23</v>
      </c>
      <c r="J23" s="22">
        <v>2.57</v>
      </c>
      <c r="K23" s="1"/>
      <c r="L23" s="11"/>
      <c r="M23" s="1"/>
      <c r="N23" s="11"/>
      <c r="O23" s="1"/>
      <c r="P23" s="11"/>
      <c r="Q23" s="72"/>
      <c r="R23" s="11"/>
      <c r="S23" s="13">
        <v>334</v>
      </c>
      <c r="T23" s="11">
        <f t="shared" si="6"/>
        <v>10025903.249600001</v>
      </c>
      <c r="U23" s="72"/>
      <c r="V23" s="12"/>
      <c r="W23" s="23"/>
      <c r="X23" s="11"/>
      <c r="Y23" s="1"/>
      <c r="Z23" s="11"/>
      <c r="AA23" s="1"/>
      <c r="AB23" s="11"/>
      <c r="AC23" s="1"/>
      <c r="AD23" s="11"/>
      <c r="AE23" s="1"/>
      <c r="AF23" s="11"/>
      <c r="AG23" s="72"/>
      <c r="AH23" s="11"/>
      <c r="AI23" s="109"/>
      <c r="AJ23" s="11"/>
      <c r="AK23" s="72"/>
      <c r="AL23" s="12"/>
      <c r="AM23" s="1"/>
      <c r="AN23" s="11"/>
      <c r="AO23" s="1"/>
      <c r="AP23" s="11"/>
      <c r="AQ23" s="1"/>
      <c r="AR23" s="11"/>
      <c r="AS23" s="1"/>
      <c r="AT23" s="11"/>
      <c r="AU23" s="1"/>
      <c r="AV23" s="11"/>
      <c r="AW23" s="1"/>
      <c r="AX23" s="11"/>
      <c r="AY23" s="1"/>
      <c r="AZ23" s="11"/>
      <c r="BA23" s="1"/>
      <c r="BB23" s="11"/>
      <c r="BC23" s="1"/>
      <c r="BD23" s="11"/>
      <c r="BE23" s="1"/>
      <c r="BF23" s="11"/>
      <c r="BG23" s="1"/>
      <c r="BH23" s="11"/>
      <c r="BI23" s="1"/>
      <c r="BJ23" s="11"/>
      <c r="BK23" s="1"/>
      <c r="BL23" s="11"/>
      <c r="BM23" s="1"/>
      <c r="BN23" s="11"/>
      <c r="BO23" s="1"/>
      <c r="BP23" s="11"/>
      <c r="BQ23" s="72"/>
      <c r="BR23" s="11"/>
      <c r="BS23" s="113"/>
      <c r="BT23" s="115"/>
      <c r="BU23" s="1"/>
      <c r="BV23" s="11"/>
      <c r="BW23" s="72"/>
      <c r="BX23" s="11"/>
      <c r="BY23" s="1"/>
      <c r="BZ23" s="11"/>
      <c r="CA23" s="1"/>
      <c r="CB23" s="11"/>
      <c r="CC23" s="1"/>
      <c r="CD23" s="11"/>
      <c r="CE23" s="1"/>
      <c r="CF23" s="11"/>
      <c r="CG23" s="1"/>
      <c r="CH23" s="11"/>
      <c r="CI23" s="72"/>
      <c r="CJ23" s="11"/>
      <c r="CK23" s="1"/>
      <c r="CL23" s="11"/>
      <c r="CM23" s="72"/>
      <c r="CN23" s="11"/>
      <c r="CO23" s="1"/>
      <c r="CP23" s="11"/>
      <c r="CQ23" s="11"/>
      <c r="CR23" s="11"/>
      <c r="CS23" s="49">
        <f t="shared" si="47"/>
        <v>334</v>
      </c>
      <c r="CT23" s="49">
        <f t="shared" si="43"/>
        <v>10025903.249600001</v>
      </c>
      <c r="CU23" s="42"/>
    </row>
    <row r="24" spans="1:99" ht="30" x14ac:dyDescent="0.25">
      <c r="A24" s="95"/>
      <c r="B24" s="47">
        <v>6</v>
      </c>
      <c r="C24" s="7" t="s">
        <v>132</v>
      </c>
      <c r="D24" s="8">
        <v>11480</v>
      </c>
      <c r="E24" s="8">
        <v>0.33</v>
      </c>
      <c r="F24" s="19">
        <v>1</v>
      </c>
      <c r="G24" s="8">
        <v>1.4</v>
      </c>
      <c r="H24" s="8">
        <v>1.68</v>
      </c>
      <c r="I24" s="8">
        <v>2.23</v>
      </c>
      <c r="J24" s="10">
        <v>2.57</v>
      </c>
      <c r="K24" s="11">
        <v>0</v>
      </c>
      <c r="L24" s="11">
        <f t="shared" si="3"/>
        <v>0</v>
      </c>
      <c r="M24" s="11">
        <v>0</v>
      </c>
      <c r="N24" s="11">
        <f t="shared" si="45"/>
        <v>0</v>
      </c>
      <c r="O24" s="11">
        <v>0</v>
      </c>
      <c r="P24" s="11">
        <f t="shared" si="4"/>
        <v>0</v>
      </c>
      <c r="Q24" s="12">
        <v>0</v>
      </c>
      <c r="R24" s="11">
        <f t="shared" si="5"/>
        <v>0</v>
      </c>
      <c r="S24" s="11">
        <v>0</v>
      </c>
      <c r="T24" s="11">
        <f t="shared" si="6"/>
        <v>0</v>
      </c>
      <c r="U24" s="12"/>
      <c r="V24" s="12">
        <f t="shared" si="7"/>
        <v>0</v>
      </c>
      <c r="W24" s="13"/>
      <c r="X24" s="11">
        <f t="shared" si="46"/>
        <v>0</v>
      </c>
      <c r="Y24" s="11">
        <v>0</v>
      </c>
      <c r="Z24" s="11">
        <f t="shared" si="8"/>
        <v>0</v>
      </c>
      <c r="AA24" s="11">
        <v>0</v>
      </c>
      <c r="AB24" s="11">
        <f t="shared" si="9"/>
        <v>0</v>
      </c>
      <c r="AC24" s="11">
        <v>0</v>
      </c>
      <c r="AD24" s="11">
        <f t="shared" si="10"/>
        <v>0</v>
      </c>
      <c r="AE24" s="11">
        <v>0</v>
      </c>
      <c r="AF24" s="11">
        <f t="shared" si="11"/>
        <v>0</v>
      </c>
      <c r="AG24" s="12"/>
      <c r="AH24" s="11">
        <f t="shared" si="12"/>
        <v>0</v>
      </c>
      <c r="AI24" s="116"/>
      <c r="AJ24" s="11">
        <f t="shared" si="13"/>
        <v>0</v>
      </c>
      <c r="AK24" s="12">
        <f>230+235</f>
        <v>465</v>
      </c>
      <c r="AL24" s="12">
        <f t="shared" si="14"/>
        <v>2466248.4</v>
      </c>
      <c r="AM24" s="11">
        <v>0</v>
      </c>
      <c r="AN24" s="11">
        <f t="shared" si="15"/>
        <v>0</v>
      </c>
      <c r="AO24" s="11">
        <v>0</v>
      </c>
      <c r="AP24" s="11">
        <f t="shared" si="16"/>
        <v>0</v>
      </c>
      <c r="AQ24" s="11"/>
      <c r="AR24" s="11">
        <f t="shared" si="17"/>
        <v>0</v>
      </c>
      <c r="AS24" s="11"/>
      <c r="AT24" s="11">
        <f t="shared" si="18"/>
        <v>0</v>
      </c>
      <c r="AU24" s="11"/>
      <c r="AV24" s="11">
        <f t="shared" si="19"/>
        <v>0</v>
      </c>
      <c r="AW24" s="11"/>
      <c r="AX24" s="11">
        <f t="shared" si="20"/>
        <v>0</v>
      </c>
      <c r="AY24" s="11">
        <v>140</v>
      </c>
      <c r="AZ24" s="11">
        <f t="shared" si="21"/>
        <v>742526.39999999991</v>
      </c>
      <c r="BA24" s="11">
        <v>0</v>
      </c>
      <c r="BB24" s="11">
        <f t="shared" si="22"/>
        <v>0</v>
      </c>
      <c r="BC24" s="11">
        <v>0</v>
      </c>
      <c r="BD24" s="11">
        <f t="shared" si="23"/>
        <v>0</v>
      </c>
      <c r="BE24" s="11"/>
      <c r="BF24" s="11">
        <f t="shared" si="24"/>
        <v>0</v>
      </c>
      <c r="BG24" s="11"/>
      <c r="BH24" s="11">
        <f t="shared" si="25"/>
        <v>0</v>
      </c>
      <c r="BI24" s="11">
        <v>0</v>
      </c>
      <c r="BJ24" s="11">
        <f t="shared" si="26"/>
        <v>0</v>
      </c>
      <c r="BK24" s="11">
        <v>0</v>
      </c>
      <c r="BL24" s="11">
        <f t="shared" si="27"/>
        <v>0</v>
      </c>
      <c r="BM24" s="11">
        <v>0</v>
      </c>
      <c r="BN24" s="11">
        <f t="shared" si="28"/>
        <v>0</v>
      </c>
      <c r="BO24" s="11">
        <v>0</v>
      </c>
      <c r="BP24" s="11">
        <f t="shared" si="29"/>
        <v>0</v>
      </c>
      <c r="BQ24" s="12">
        <v>0</v>
      </c>
      <c r="BR24" s="11">
        <f t="shared" si="30"/>
        <v>0</v>
      </c>
      <c r="BS24" s="115"/>
      <c r="BT24" s="115">
        <f t="shared" si="31"/>
        <v>0</v>
      </c>
      <c r="BU24" s="11">
        <v>160</v>
      </c>
      <c r="BV24" s="11">
        <f t="shared" si="32"/>
        <v>1018321.9199999999</v>
      </c>
      <c r="BW24" s="12"/>
      <c r="BX24" s="11">
        <f t="shared" si="33"/>
        <v>0</v>
      </c>
      <c r="BY24" s="11">
        <v>45</v>
      </c>
      <c r="BZ24" s="11">
        <f t="shared" si="34"/>
        <v>286403.03999999998</v>
      </c>
      <c r="CA24" s="11">
        <v>0</v>
      </c>
      <c r="CB24" s="11">
        <f t="shared" si="35"/>
        <v>0</v>
      </c>
      <c r="CC24" s="11">
        <v>3</v>
      </c>
      <c r="CD24" s="11">
        <f t="shared" si="36"/>
        <v>19093.536</v>
      </c>
      <c r="CE24" s="11"/>
      <c r="CF24" s="11">
        <f t="shared" si="37"/>
        <v>0</v>
      </c>
      <c r="CG24" s="11"/>
      <c r="CH24" s="11">
        <f t="shared" si="38"/>
        <v>0</v>
      </c>
      <c r="CI24" s="12"/>
      <c r="CJ24" s="11">
        <f t="shared" si="39"/>
        <v>0</v>
      </c>
      <c r="CK24" s="11">
        <v>0</v>
      </c>
      <c r="CL24" s="11">
        <f t="shared" si="40"/>
        <v>0</v>
      </c>
      <c r="CM24" s="12">
        <v>0</v>
      </c>
      <c r="CN24" s="11">
        <f t="shared" si="41"/>
        <v>0</v>
      </c>
      <c r="CO24" s="11"/>
      <c r="CP24" s="11">
        <f t="shared" si="42"/>
        <v>0</v>
      </c>
      <c r="CQ24" s="11"/>
      <c r="CR24" s="11">
        <f>CQ24*D24*E24*F24</f>
        <v>0</v>
      </c>
      <c r="CS24" s="49">
        <f t="shared" si="43"/>
        <v>813</v>
      </c>
      <c r="CT24" s="49">
        <f t="shared" si="43"/>
        <v>4532593.2960000001</v>
      </c>
      <c r="CU24" s="42">
        <f t="shared" si="44"/>
        <v>813</v>
      </c>
    </row>
    <row r="25" spans="1:99" ht="26.25" customHeight="1" x14ac:dyDescent="0.25">
      <c r="A25" s="95"/>
      <c r="B25" s="47">
        <v>7</v>
      </c>
      <c r="C25" s="7" t="s">
        <v>133</v>
      </c>
      <c r="D25" s="8">
        <v>11480</v>
      </c>
      <c r="E25" s="8">
        <v>1.04</v>
      </c>
      <c r="F25" s="19">
        <v>1</v>
      </c>
      <c r="G25" s="8">
        <v>1.4</v>
      </c>
      <c r="H25" s="8">
        <v>1.68</v>
      </c>
      <c r="I25" s="8">
        <v>2.23</v>
      </c>
      <c r="J25" s="10">
        <v>2.57</v>
      </c>
      <c r="K25" s="11"/>
      <c r="L25" s="11">
        <f t="shared" si="3"/>
        <v>0</v>
      </c>
      <c r="M25" s="11"/>
      <c r="N25" s="11">
        <f t="shared" si="45"/>
        <v>0</v>
      </c>
      <c r="O25" s="11"/>
      <c r="P25" s="11">
        <f t="shared" si="4"/>
        <v>0</v>
      </c>
      <c r="Q25" s="12"/>
      <c r="R25" s="11">
        <f t="shared" si="5"/>
        <v>0</v>
      </c>
      <c r="S25" s="11"/>
      <c r="T25" s="11">
        <f t="shared" si="6"/>
        <v>0</v>
      </c>
      <c r="U25" s="12"/>
      <c r="V25" s="12">
        <f t="shared" si="7"/>
        <v>0</v>
      </c>
      <c r="W25" s="13"/>
      <c r="X25" s="11">
        <f t="shared" si="46"/>
        <v>0</v>
      </c>
      <c r="Y25" s="11"/>
      <c r="Z25" s="11">
        <f t="shared" si="8"/>
        <v>0</v>
      </c>
      <c r="AA25" s="11"/>
      <c r="AB25" s="11">
        <f t="shared" si="9"/>
        <v>0</v>
      </c>
      <c r="AC25" s="11">
        <v>100</v>
      </c>
      <c r="AD25" s="11">
        <f t="shared" si="10"/>
        <v>1671488</v>
      </c>
      <c r="AE25" s="11"/>
      <c r="AF25" s="11">
        <f t="shared" si="11"/>
        <v>0</v>
      </c>
      <c r="AG25" s="12"/>
      <c r="AH25" s="11">
        <f t="shared" si="12"/>
        <v>0</v>
      </c>
      <c r="AI25" s="116"/>
      <c r="AJ25" s="11">
        <f t="shared" si="13"/>
        <v>0</v>
      </c>
      <c r="AK25" s="12">
        <f>470-235</f>
        <v>235</v>
      </c>
      <c r="AL25" s="12">
        <f t="shared" si="14"/>
        <v>3927996.8</v>
      </c>
      <c r="AM25" s="11"/>
      <c r="AN25" s="11">
        <f t="shared" si="15"/>
        <v>0</v>
      </c>
      <c r="AO25" s="11"/>
      <c r="AP25" s="11">
        <f t="shared" si="16"/>
        <v>0</v>
      </c>
      <c r="AQ25" s="11"/>
      <c r="AR25" s="11">
        <f t="shared" si="17"/>
        <v>0</v>
      </c>
      <c r="AS25" s="11"/>
      <c r="AT25" s="11">
        <f t="shared" si="18"/>
        <v>0</v>
      </c>
      <c r="AU25" s="11"/>
      <c r="AV25" s="11">
        <f t="shared" si="19"/>
        <v>0</v>
      </c>
      <c r="AW25" s="11"/>
      <c r="AX25" s="11">
        <f t="shared" si="20"/>
        <v>0</v>
      </c>
      <c r="AY25" s="11"/>
      <c r="AZ25" s="11">
        <f t="shared" si="21"/>
        <v>0</v>
      </c>
      <c r="BA25" s="11"/>
      <c r="BB25" s="11">
        <f t="shared" si="22"/>
        <v>0</v>
      </c>
      <c r="BC25" s="11"/>
      <c r="BD25" s="11">
        <f t="shared" si="23"/>
        <v>0</v>
      </c>
      <c r="BE25" s="11"/>
      <c r="BF25" s="11">
        <f t="shared" si="24"/>
        <v>0</v>
      </c>
      <c r="BG25" s="11"/>
      <c r="BH25" s="11">
        <f t="shared" si="25"/>
        <v>0</v>
      </c>
      <c r="BI25" s="11"/>
      <c r="BJ25" s="11">
        <f t="shared" si="26"/>
        <v>0</v>
      </c>
      <c r="BK25" s="11"/>
      <c r="BL25" s="11">
        <f t="shared" si="27"/>
        <v>0</v>
      </c>
      <c r="BM25" s="11"/>
      <c r="BN25" s="11">
        <f t="shared" si="28"/>
        <v>0</v>
      </c>
      <c r="BO25" s="11"/>
      <c r="BP25" s="11">
        <f t="shared" si="29"/>
        <v>0</v>
      </c>
      <c r="BQ25" s="12"/>
      <c r="BR25" s="11">
        <f t="shared" si="30"/>
        <v>0</v>
      </c>
      <c r="BS25" s="115">
        <v>100</v>
      </c>
      <c r="BT25" s="115">
        <f t="shared" si="31"/>
        <v>2005785.5999999999</v>
      </c>
      <c r="BU25" s="11"/>
      <c r="BV25" s="11">
        <f t="shared" si="32"/>
        <v>0</v>
      </c>
      <c r="BW25" s="12"/>
      <c r="BX25" s="11">
        <f t="shared" si="33"/>
        <v>0</v>
      </c>
      <c r="BY25" s="11"/>
      <c r="BZ25" s="11">
        <f t="shared" si="34"/>
        <v>0</v>
      </c>
      <c r="CA25" s="11"/>
      <c r="CB25" s="11">
        <f t="shared" si="35"/>
        <v>0</v>
      </c>
      <c r="CC25" s="11"/>
      <c r="CD25" s="11">
        <f t="shared" si="36"/>
        <v>0</v>
      </c>
      <c r="CE25" s="11"/>
      <c r="CF25" s="11">
        <f t="shared" si="37"/>
        <v>0</v>
      </c>
      <c r="CG25" s="11"/>
      <c r="CH25" s="11">
        <f t="shared" si="38"/>
        <v>0</v>
      </c>
      <c r="CI25" s="12"/>
      <c r="CJ25" s="11">
        <f t="shared" si="39"/>
        <v>0</v>
      </c>
      <c r="CK25" s="11"/>
      <c r="CL25" s="11">
        <f t="shared" si="40"/>
        <v>0</v>
      </c>
      <c r="CM25" s="12"/>
      <c r="CN25" s="11">
        <f t="shared" si="41"/>
        <v>0</v>
      </c>
      <c r="CO25" s="11"/>
      <c r="CP25" s="11">
        <f t="shared" si="42"/>
        <v>0</v>
      </c>
      <c r="CQ25" s="11"/>
      <c r="CR25" s="11">
        <f>CQ25*D25*E25*F25</f>
        <v>0</v>
      </c>
      <c r="CS25" s="49">
        <f t="shared" si="43"/>
        <v>435</v>
      </c>
      <c r="CT25" s="49">
        <f t="shared" si="43"/>
        <v>7605270.3999999994</v>
      </c>
      <c r="CU25" s="42">
        <f t="shared" si="44"/>
        <v>435</v>
      </c>
    </row>
    <row r="26" spans="1:99" s="46" customFormat="1" x14ac:dyDescent="0.25">
      <c r="A26" s="96">
        <v>3</v>
      </c>
      <c r="B26" s="96"/>
      <c r="C26" s="80" t="s">
        <v>134</v>
      </c>
      <c r="D26" s="85">
        <v>11480</v>
      </c>
      <c r="E26" s="86">
        <v>0.98</v>
      </c>
      <c r="F26" s="82">
        <v>1</v>
      </c>
      <c r="G26" s="87"/>
      <c r="H26" s="87"/>
      <c r="I26" s="87"/>
      <c r="J26" s="88">
        <v>2.57</v>
      </c>
      <c r="K26" s="15">
        <f>K27</f>
        <v>0</v>
      </c>
      <c r="L26" s="15">
        <f>L27</f>
        <v>0</v>
      </c>
      <c r="M26" s="15">
        <f t="shared" ref="M26:BX26" si="48">M27</f>
        <v>0</v>
      </c>
      <c r="N26" s="15">
        <f t="shared" si="48"/>
        <v>0</v>
      </c>
      <c r="O26" s="15">
        <f t="shared" si="48"/>
        <v>0</v>
      </c>
      <c r="P26" s="15">
        <f t="shared" si="48"/>
        <v>0</v>
      </c>
      <c r="Q26" s="29">
        <f t="shared" si="48"/>
        <v>0</v>
      </c>
      <c r="R26" s="15">
        <f t="shared" si="48"/>
        <v>0</v>
      </c>
      <c r="S26" s="15">
        <f t="shared" si="48"/>
        <v>0</v>
      </c>
      <c r="T26" s="15">
        <f t="shared" si="48"/>
        <v>0</v>
      </c>
      <c r="U26" s="89">
        <f t="shared" si="48"/>
        <v>0</v>
      </c>
      <c r="V26" s="89">
        <f t="shared" si="48"/>
        <v>0</v>
      </c>
      <c r="W26" s="15">
        <f t="shared" si="48"/>
        <v>0</v>
      </c>
      <c r="X26" s="15">
        <f t="shared" si="48"/>
        <v>0</v>
      </c>
      <c r="Y26" s="15">
        <f t="shared" si="48"/>
        <v>0</v>
      </c>
      <c r="Z26" s="15">
        <f t="shared" si="48"/>
        <v>0</v>
      </c>
      <c r="AA26" s="15">
        <f t="shared" si="48"/>
        <v>0</v>
      </c>
      <c r="AB26" s="15">
        <f t="shared" si="48"/>
        <v>0</v>
      </c>
      <c r="AC26" s="15">
        <f>AC27</f>
        <v>0</v>
      </c>
      <c r="AD26" s="15">
        <f>AD27</f>
        <v>0</v>
      </c>
      <c r="AE26" s="15">
        <f t="shared" si="48"/>
        <v>0</v>
      </c>
      <c r="AF26" s="15">
        <f t="shared" si="48"/>
        <v>0</v>
      </c>
      <c r="AG26" s="29">
        <f t="shared" si="48"/>
        <v>0</v>
      </c>
      <c r="AH26" s="15">
        <f t="shared" si="48"/>
        <v>0</v>
      </c>
      <c r="AI26" s="112">
        <v>1</v>
      </c>
      <c r="AJ26" s="84">
        <f t="shared" si="48"/>
        <v>15750.559999999998</v>
      </c>
      <c r="AK26" s="89">
        <f>AK27</f>
        <v>0</v>
      </c>
      <c r="AL26" s="89">
        <f>AL27</f>
        <v>0</v>
      </c>
      <c r="AM26" s="15">
        <f t="shared" si="48"/>
        <v>0</v>
      </c>
      <c r="AN26" s="15">
        <f t="shared" si="48"/>
        <v>0</v>
      </c>
      <c r="AO26" s="15">
        <f t="shared" si="48"/>
        <v>0</v>
      </c>
      <c r="AP26" s="15">
        <f t="shared" si="48"/>
        <v>0</v>
      </c>
      <c r="AQ26" s="15">
        <f t="shared" si="48"/>
        <v>0</v>
      </c>
      <c r="AR26" s="15">
        <f t="shared" si="48"/>
        <v>0</v>
      </c>
      <c r="AS26" s="15">
        <f t="shared" si="48"/>
        <v>0</v>
      </c>
      <c r="AT26" s="15">
        <f t="shared" si="48"/>
        <v>0</v>
      </c>
      <c r="AU26" s="15">
        <f t="shared" si="48"/>
        <v>0</v>
      </c>
      <c r="AV26" s="15">
        <f t="shared" si="48"/>
        <v>0</v>
      </c>
      <c r="AW26" s="15">
        <f t="shared" si="48"/>
        <v>7</v>
      </c>
      <c r="AX26" s="15">
        <f t="shared" si="48"/>
        <v>110253.92</v>
      </c>
      <c r="AY26" s="15">
        <f t="shared" si="48"/>
        <v>0</v>
      </c>
      <c r="AZ26" s="15">
        <f t="shared" si="48"/>
        <v>0</v>
      </c>
      <c r="BA26" s="15">
        <f t="shared" si="48"/>
        <v>0</v>
      </c>
      <c r="BB26" s="15">
        <f t="shared" si="48"/>
        <v>0</v>
      </c>
      <c r="BC26" s="15">
        <f t="shared" si="48"/>
        <v>0</v>
      </c>
      <c r="BD26" s="15">
        <f t="shared" si="48"/>
        <v>0</v>
      </c>
      <c r="BE26" s="15">
        <f t="shared" si="48"/>
        <v>0</v>
      </c>
      <c r="BF26" s="15">
        <f t="shared" si="48"/>
        <v>0</v>
      </c>
      <c r="BG26" s="15">
        <f t="shared" si="48"/>
        <v>1</v>
      </c>
      <c r="BH26" s="15">
        <f t="shared" si="48"/>
        <v>15750.559999999998</v>
      </c>
      <c r="BI26" s="15">
        <f t="shared" si="48"/>
        <v>0</v>
      </c>
      <c r="BJ26" s="15">
        <f t="shared" si="48"/>
        <v>0</v>
      </c>
      <c r="BK26" s="15">
        <f>BK27</f>
        <v>0</v>
      </c>
      <c r="BL26" s="15">
        <f>BL27</f>
        <v>0</v>
      </c>
      <c r="BM26" s="15">
        <f>BM27</f>
        <v>0</v>
      </c>
      <c r="BN26" s="15">
        <f>BN27</f>
        <v>0</v>
      </c>
      <c r="BO26" s="15">
        <f t="shared" si="48"/>
        <v>0</v>
      </c>
      <c r="BP26" s="15">
        <f t="shared" si="48"/>
        <v>0</v>
      </c>
      <c r="BQ26" s="29">
        <f t="shared" si="48"/>
        <v>0</v>
      </c>
      <c r="BR26" s="15">
        <f t="shared" si="48"/>
        <v>0</v>
      </c>
      <c r="BS26" s="122">
        <v>7</v>
      </c>
      <c r="BT26" s="122">
        <f t="shared" si="48"/>
        <v>132304.704</v>
      </c>
      <c r="BU26" s="15">
        <f t="shared" si="48"/>
        <v>4</v>
      </c>
      <c r="BV26" s="15">
        <f t="shared" si="48"/>
        <v>75602.687999999995</v>
      </c>
      <c r="BW26" s="29">
        <f t="shared" si="48"/>
        <v>0</v>
      </c>
      <c r="BX26" s="15">
        <f t="shared" si="48"/>
        <v>0</v>
      </c>
      <c r="BY26" s="15">
        <f t="shared" ref="BY26:CT26" si="49">BY27</f>
        <v>3</v>
      </c>
      <c r="BZ26" s="15">
        <f t="shared" si="49"/>
        <v>56702.015999999996</v>
      </c>
      <c r="CA26" s="15">
        <f t="shared" si="49"/>
        <v>0</v>
      </c>
      <c r="CB26" s="15">
        <f t="shared" si="49"/>
        <v>0</v>
      </c>
      <c r="CC26" s="15">
        <f t="shared" si="49"/>
        <v>3</v>
      </c>
      <c r="CD26" s="15">
        <f t="shared" si="49"/>
        <v>56702.015999999996</v>
      </c>
      <c r="CE26" s="15">
        <f t="shared" si="49"/>
        <v>0</v>
      </c>
      <c r="CF26" s="15">
        <f t="shared" si="49"/>
        <v>0</v>
      </c>
      <c r="CG26" s="15">
        <f t="shared" si="49"/>
        <v>0</v>
      </c>
      <c r="CH26" s="15">
        <f t="shared" si="49"/>
        <v>0</v>
      </c>
      <c r="CI26" s="29">
        <f t="shared" si="49"/>
        <v>0</v>
      </c>
      <c r="CJ26" s="15">
        <f t="shared" si="49"/>
        <v>0</v>
      </c>
      <c r="CK26" s="15">
        <f t="shared" si="49"/>
        <v>0</v>
      </c>
      <c r="CL26" s="15">
        <f t="shared" si="49"/>
        <v>0</v>
      </c>
      <c r="CM26" s="29">
        <v>1</v>
      </c>
      <c r="CN26" s="15">
        <f t="shared" si="49"/>
        <v>25088.392</v>
      </c>
      <c r="CO26" s="15">
        <f t="shared" si="49"/>
        <v>0</v>
      </c>
      <c r="CP26" s="15">
        <f t="shared" si="49"/>
        <v>0</v>
      </c>
      <c r="CQ26" s="15">
        <f t="shared" si="49"/>
        <v>0</v>
      </c>
      <c r="CR26" s="15">
        <f t="shared" si="49"/>
        <v>0</v>
      </c>
      <c r="CS26" s="84">
        <f t="shared" si="49"/>
        <v>27</v>
      </c>
      <c r="CT26" s="84">
        <f t="shared" si="49"/>
        <v>488154.85599999997</v>
      </c>
      <c r="CU26" s="42"/>
    </row>
    <row r="27" spans="1:99" ht="30" x14ac:dyDescent="0.25">
      <c r="A27" s="95"/>
      <c r="B27" s="47">
        <v>8</v>
      </c>
      <c r="C27" s="16" t="s">
        <v>135</v>
      </c>
      <c r="D27" s="8">
        <v>11480</v>
      </c>
      <c r="E27" s="18">
        <v>0.98</v>
      </c>
      <c r="F27" s="19">
        <v>1</v>
      </c>
      <c r="G27" s="8">
        <v>1.4</v>
      </c>
      <c r="H27" s="8">
        <v>1.68</v>
      </c>
      <c r="I27" s="8">
        <v>2.23</v>
      </c>
      <c r="J27" s="10">
        <v>2.57</v>
      </c>
      <c r="K27" s="26"/>
      <c r="L27" s="11">
        <f>SUM(K27*$D27*$E27*$F27*$G27*$L$10)</f>
        <v>0</v>
      </c>
      <c r="M27" s="26"/>
      <c r="N27" s="11">
        <f t="shared" si="45"/>
        <v>0</v>
      </c>
      <c r="O27" s="26"/>
      <c r="P27" s="11">
        <f>SUM(O27*$D27*$E27*$F27*$G27*$P$10)</f>
        <v>0</v>
      </c>
      <c r="Q27" s="73"/>
      <c r="R27" s="11">
        <f>SUM(Q27*$D27*$E27*$F27*$G27*$R$10)</f>
        <v>0</v>
      </c>
      <c r="S27" s="26"/>
      <c r="T27" s="11">
        <f>SUM(S27*$D27*$E27*$F27*$G27*$T$10)</f>
        <v>0</v>
      </c>
      <c r="U27" s="12"/>
      <c r="V27" s="12">
        <f>SUM(U27*$D27*$E27*$F27*$G27*$V$10)</f>
        <v>0</v>
      </c>
      <c r="W27" s="13"/>
      <c r="X27" s="11">
        <f t="shared" si="46"/>
        <v>0</v>
      </c>
      <c r="Y27" s="26"/>
      <c r="Z27" s="11">
        <f>SUM(Y27*$D27*$E27*$F27*$G27*$Z$10)</f>
        <v>0</v>
      </c>
      <c r="AA27" s="26"/>
      <c r="AB27" s="11">
        <f>SUM(AA27*$D27*$E27*$F27*$G27*$AB$10)</f>
        <v>0</v>
      </c>
      <c r="AC27" s="26"/>
      <c r="AD27" s="11">
        <f>SUM(AC27*$D27*$E27*$F27*$G27*$AD$10)</f>
        <v>0</v>
      </c>
      <c r="AE27" s="26"/>
      <c r="AF27" s="11">
        <f>AE27*$D27*$E27*$F27*$H27*$AF$10</f>
        <v>0</v>
      </c>
      <c r="AG27" s="73"/>
      <c r="AH27" s="11">
        <f>AG27*$D27*$E27*$F27*$H27*$AH$10</f>
        <v>0</v>
      </c>
      <c r="AI27" s="116">
        <v>1</v>
      </c>
      <c r="AJ27" s="11">
        <f>SUM(AI27*$D27*$E27*$F27*$G27*$AJ$10)</f>
        <v>15750.559999999998</v>
      </c>
      <c r="AK27" s="73"/>
      <c r="AL27" s="12">
        <f>SUM(AK27*$D27*$E27*$F27*$G27*$AL$10)</f>
        <v>0</v>
      </c>
      <c r="AM27" s="26"/>
      <c r="AN27" s="11">
        <f>SUM(AM27*$D27*$E27*$F27*$G27*$AN$10)</f>
        <v>0</v>
      </c>
      <c r="AO27" s="26"/>
      <c r="AP27" s="11">
        <f>SUM(AO27*$D27*$E27*$F27*$G27*$AP$10)</f>
        <v>0</v>
      </c>
      <c r="AQ27" s="26"/>
      <c r="AR27" s="11">
        <f>SUM(AQ27*$D27*$E27*$F27*$G27*$AR$10)</f>
        <v>0</v>
      </c>
      <c r="AS27" s="26"/>
      <c r="AT27" s="11">
        <f>SUM(AS27*$D27*$E27*$F27*$G27*$AT$10)</f>
        <v>0</v>
      </c>
      <c r="AU27" s="11"/>
      <c r="AV27" s="11">
        <f>SUM(AU27*$D27*$E27*$F27*$G27*$AV$10)</f>
        <v>0</v>
      </c>
      <c r="AW27" s="26">
        <v>7</v>
      </c>
      <c r="AX27" s="11">
        <f>SUM(AW27*$D27*$E27*$F27*$G27*$AX$10)</f>
        <v>110253.92</v>
      </c>
      <c r="AY27" s="26"/>
      <c r="AZ27" s="11">
        <f>SUM(AY27*$D27*$E27*$F27*$G27*$AZ$10)</f>
        <v>0</v>
      </c>
      <c r="BA27" s="26"/>
      <c r="BB27" s="11">
        <f>SUM(BA27*$D27*$E27*$F27*$G27*$BB$10)</f>
        <v>0</v>
      </c>
      <c r="BC27" s="26"/>
      <c r="BD27" s="11">
        <f>SUM(BC27*$D27*$E27*$F27*$G27*$BD$10)</f>
        <v>0</v>
      </c>
      <c r="BE27" s="26"/>
      <c r="BF27" s="11">
        <f>SUM(BE27*$D27*$E27*$F27*$G27*$BF$10)</f>
        <v>0</v>
      </c>
      <c r="BG27" s="11">
        <v>1</v>
      </c>
      <c r="BH27" s="11">
        <f>SUM(BG27*$D27*$E27*$F27*$G27*$BH$10)</f>
        <v>15750.559999999998</v>
      </c>
      <c r="BI27" s="26"/>
      <c r="BJ27" s="11">
        <f>BI27*$D27*$E27*$F27*$H27*$BJ$10</f>
        <v>0</v>
      </c>
      <c r="BK27" s="26"/>
      <c r="BL27" s="11">
        <f>BK27*$D27*$E27*$F27*$H27*$BL$10</f>
        <v>0</v>
      </c>
      <c r="BM27" s="26"/>
      <c r="BN27" s="11">
        <f>BM27*$D27*$E27*$F27*$H27*$BN$10</f>
        <v>0</v>
      </c>
      <c r="BO27" s="26"/>
      <c r="BP27" s="11">
        <f>BO27*$D27*$E27*$F27*$H27*$BP$10</f>
        <v>0</v>
      </c>
      <c r="BQ27" s="73"/>
      <c r="BR27" s="11">
        <f>BQ27*$D27*$E27*$F27*$H27*$BR$10</f>
        <v>0</v>
      </c>
      <c r="BS27" s="120">
        <v>7</v>
      </c>
      <c r="BT27" s="115">
        <f>BS27*$D27*$E27*$F27*$H27*$BT$10</f>
        <v>132304.704</v>
      </c>
      <c r="BU27" s="26">
        <v>4</v>
      </c>
      <c r="BV27" s="11">
        <f>BU27*$D27*$E27*$F27*$H27*$BV$10</f>
        <v>75602.687999999995</v>
      </c>
      <c r="BW27" s="73"/>
      <c r="BX27" s="11">
        <f>BW27*$D27*$E27*$F27*$H27*$BX$10</f>
        <v>0</v>
      </c>
      <c r="BY27" s="74">
        <v>3</v>
      </c>
      <c r="BZ27" s="11">
        <f>BY27*$D27*$E27*$F27*$H27*$BZ$10</f>
        <v>56702.015999999996</v>
      </c>
      <c r="CA27" s="26"/>
      <c r="CB27" s="11">
        <f>CA27*$D27*$E27*$F27*$H27*$CB$10</f>
        <v>0</v>
      </c>
      <c r="CC27" s="26">
        <v>3</v>
      </c>
      <c r="CD27" s="11">
        <f>CC27*$D27*$E27*$F27*$H27*$CD$10</f>
        <v>56702.015999999996</v>
      </c>
      <c r="CE27" s="26"/>
      <c r="CF27" s="11">
        <f>CE27*$D27*$E27*$F27*$H27*$CF$10</f>
        <v>0</v>
      </c>
      <c r="CG27" s="11"/>
      <c r="CH27" s="11">
        <f>CG27*$D27*$E27*$F27*$H27*$CH$10</f>
        <v>0</v>
      </c>
      <c r="CI27" s="12"/>
      <c r="CJ27" s="11">
        <f>CI27*$D27*$E27*$F27*$H27*$CJ$10</f>
        <v>0</v>
      </c>
      <c r="CK27" s="26"/>
      <c r="CL27" s="11">
        <f>CK27*$D27*$E27*$F27*$H27*$CL$10</f>
        <v>0</v>
      </c>
      <c r="CM27" s="73">
        <v>1</v>
      </c>
      <c r="CN27" s="11">
        <f>CM27*$D27*$E27*$F27*$I27*$CN$10</f>
        <v>25088.392</v>
      </c>
      <c r="CO27" s="26"/>
      <c r="CP27" s="11">
        <f>CO27*$D27*$E27*$F27*$J27*$CP$10</f>
        <v>0</v>
      </c>
      <c r="CQ27" s="11"/>
      <c r="CR27" s="11">
        <f>CQ27*D27*E27*F27</f>
        <v>0</v>
      </c>
      <c r="CS27" s="49">
        <f>SUM(M27+K27+W27+O27+Q27+Y27+U27+S27+AA27+AE27+AC27+AG27+AI27+AM27+BI27+BO27+AK27+AW27+AY27+CA27+CC27+BY27+CE27+CG27+BS27+BU27+AO27+AQ27+AS27+AU27+BK27+BM27+BQ27+BA27+BC27+BE27+BG27+BW27+CI27+CK27+CM27+CO27+CQ27)</f>
        <v>27</v>
      </c>
      <c r="CT27" s="49">
        <f>SUM(N27+L27+X27+P27+R27+Z27+V27+T27+AB27+AF27+AD27+AH27+AJ27+AN27+BJ27+BP27+AL27+AX27+AZ27+CB27+CD27+BZ27+CF27+CH27+BT27+BV27+AP27+AR27+AT27+AV27+BL27+BN27+BR27+BB27+BD27+BF27+BH27+BX27+CJ27+CL27+CN27+CP27+CR27)</f>
        <v>488154.85599999997</v>
      </c>
      <c r="CU27" s="42">
        <f t="shared" si="44"/>
        <v>27</v>
      </c>
    </row>
    <row r="28" spans="1:99" s="46" customFormat="1" x14ac:dyDescent="0.25">
      <c r="A28" s="96">
        <v>4</v>
      </c>
      <c r="B28" s="96"/>
      <c r="C28" s="80" t="s">
        <v>136</v>
      </c>
      <c r="D28" s="85">
        <v>11480</v>
      </c>
      <c r="E28" s="86">
        <v>0.89</v>
      </c>
      <c r="F28" s="82">
        <v>1</v>
      </c>
      <c r="G28" s="87"/>
      <c r="H28" s="87"/>
      <c r="I28" s="87"/>
      <c r="J28" s="90">
        <v>2.57</v>
      </c>
      <c r="K28" s="15">
        <f>K29</f>
        <v>105</v>
      </c>
      <c r="L28" s="15">
        <f>L29</f>
        <v>1501928.4</v>
      </c>
      <c r="M28" s="15">
        <f t="shared" ref="M28:BX28" si="50">M29</f>
        <v>0</v>
      </c>
      <c r="N28" s="15">
        <f t="shared" si="50"/>
        <v>0</v>
      </c>
      <c r="O28" s="15">
        <f t="shared" si="50"/>
        <v>0</v>
      </c>
      <c r="P28" s="15">
        <f t="shared" si="50"/>
        <v>0</v>
      </c>
      <c r="Q28" s="29">
        <f t="shared" si="50"/>
        <v>0</v>
      </c>
      <c r="R28" s="15">
        <f t="shared" si="50"/>
        <v>0</v>
      </c>
      <c r="S28" s="15">
        <f t="shared" si="50"/>
        <v>0</v>
      </c>
      <c r="T28" s="15">
        <f t="shared" si="50"/>
        <v>0</v>
      </c>
      <c r="U28" s="89">
        <f t="shared" si="50"/>
        <v>0</v>
      </c>
      <c r="V28" s="89">
        <f t="shared" si="50"/>
        <v>0</v>
      </c>
      <c r="W28" s="15">
        <f t="shared" si="50"/>
        <v>0</v>
      </c>
      <c r="X28" s="15">
        <f t="shared" si="50"/>
        <v>0</v>
      </c>
      <c r="Y28" s="15">
        <f t="shared" si="50"/>
        <v>30</v>
      </c>
      <c r="Z28" s="15">
        <f t="shared" si="50"/>
        <v>429122.39999999997</v>
      </c>
      <c r="AA28" s="15">
        <f t="shared" si="50"/>
        <v>0</v>
      </c>
      <c r="AB28" s="15">
        <f t="shared" si="50"/>
        <v>0</v>
      </c>
      <c r="AC28" s="15">
        <f>AC29</f>
        <v>55</v>
      </c>
      <c r="AD28" s="15">
        <f>AD29</f>
        <v>786724.39999999991</v>
      </c>
      <c r="AE28" s="15">
        <f t="shared" si="50"/>
        <v>0</v>
      </c>
      <c r="AF28" s="15">
        <f t="shared" si="50"/>
        <v>0</v>
      </c>
      <c r="AG28" s="29">
        <f t="shared" si="50"/>
        <v>32</v>
      </c>
      <c r="AH28" s="15">
        <f t="shared" si="50"/>
        <v>549276.67200000002</v>
      </c>
      <c r="AI28" s="112">
        <v>0</v>
      </c>
      <c r="AJ28" s="84">
        <f t="shared" si="50"/>
        <v>0</v>
      </c>
      <c r="AK28" s="89">
        <f>AK29</f>
        <v>0</v>
      </c>
      <c r="AL28" s="89">
        <f>AL29</f>
        <v>0</v>
      </c>
      <c r="AM28" s="15">
        <f t="shared" si="50"/>
        <v>0</v>
      </c>
      <c r="AN28" s="15">
        <f t="shared" si="50"/>
        <v>0</v>
      </c>
      <c r="AO28" s="15">
        <f t="shared" si="50"/>
        <v>0</v>
      </c>
      <c r="AP28" s="15">
        <f t="shared" si="50"/>
        <v>0</v>
      </c>
      <c r="AQ28" s="15">
        <f t="shared" si="50"/>
        <v>0</v>
      </c>
      <c r="AR28" s="15">
        <f t="shared" si="50"/>
        <v>0</v>
      </c>
      <c r="AS28" s="15">
        <f t="shared" si="50"/>
        <v>0</v>
      </c>
      <c r="AT28" s="15">
        <f t="shared" si="50"/>
        <v>0</v>
      </c>
      <c r="AU28" s="15">
        <f t="shared" si="50"/>
        <v>1</v>
      </c>
      <c r="AV28" s="15">
        <f t="shared" si="50"/>
        <v>14304.08</v>
      </c>
      <c r="AW28" s="15">
        <f t="shared" si="50"/>
        <v>30</v>
      </c>
      <c r="AX28" s="15">
        <f t="shared" si="50"/>
        <v>429122.39999999997</v>
      </c>
      <c r="AY28" s="15">
        <f t="shared" si="50"/>
        <v>5</v>
      </c>
      <c r="AZ28" s="15">
        <f t="shared" si="50"/>
        <v>71520.399999999994</v>
      </c>
      <c r="BA28" s="15">
        <f t="shared" si="50"/>
        <v>4</v>
      </c>
      <c r="BB28" s="15">
        <f t="shared" si="50"/>
        <v>57216.32</v>
      </c>
      <c r="BC28" s="15">
        <f t="shared" si="50"/>
        <v>0</v>
      </c>
      <c r="BD28" s="15">
        <f t="shared" si="50"/>
        <v>0</v>
      </c>
      <c r="BE28" s="15">
        <f t="shared" si="50"/>
        <v>0</v>
      </c>
      <c r="BF28" s="15">
        <f t="shared" si="50"/>
        <v>0</v>
      </c>
      <c r="BG28" s="15">
        <f t="shared" si="50"/>
        <v>23</v>
      </c>
      <c r="BH28" s="15">
        <f t="shared" si="50"/>
        <v>328993.83999999997</v>
      </c>
      <c r="BI28" s="15">
        <f t="shared" si="50"/>
        <v>0</v>
      </c>
      <c r="BJ28" s="15">
        <f t="shared" si="50"/>
        <v>0</v>
      </c>
      <c r="BK28" s="15">
        <f>BK29</f>
        <v>0</v>
      </c>
      <c r="BL28" s="15">
        <f>BL29</f>
        <v>0</v>
      </c>
      <c r="BM28" s="15">
        <f>BM29</f>
        <v>0</v>
      </c>
      <c r="BN28" s="15">
        <f>BN29</f>
        <v>0</v>
      </c>
      <c r="BO28" s="15">
        <f t="shared" si="50"/>
        <v>24</v>
      </c>
      <c r="BP28" s="15">
        <f t="shared" si="50"/>
        <v>411957.50400000002</v>
      </c>
      <c r="BQ28" s="29">
        <f t="shared" si="50"/>
        <v>0</v>
      </c>
      <c r="BR28" s="15">
        <f t="shared" si="50"/>
        <v>0</v>
      </c>
      <c r="BS28" s="122">
        <v>33</v>
      </c>
      <c r="BT28" s="122">
        <f t="shared" si="50"/>
        <v>566441.56799999997</v>
      </c>
      <c r="BU28" s="15">
        <f t="shared" si="50"/>
        <v>13</v>
      </c>
      <c r="BV28" s="15">
        <f t="shared" si="50"/>
        <v>223143.64800000002</v>
      </c>
      <c r="BW28" s="29">
        <f t="shared" si="50"/>
        <v>2</v>
      </c>
      <c r="BX28" s="15">
        <f t="shared" si="50"/>
        <v>34329.792000000001</v>
      </c>
      <c r="BY28" s="15">
        <f t="shared" ref="BY28:CT28" si="51">BY29</f>
        <v>25</v>
      </c>
      <c r="BZ28" s="15">
        <f t="shared" si="51"/>
        <v>429122.39999999997</v>
      </c>
      <c r="CA28" s="15">
        <f t="shared" si="51"/>
        <v>0</v>
      </c>
      <c r="CB28" s="15">
        <f t="shared" si="51"/>
        <v>0</v>
      </c>
      <c r="CC28" s="15">
        <f t="shared" si="51"/>
        <v>20</v>
      </c>
      <c r="CD28" s="15">
        <f t="shared" si="51"/>
        <v>343297.92</v>
      </c>
      <c r="CE28" s="15">
        <f t="shared" si="51"/>
        <v>10</v>
      </c>
      <c r="CF28" s="15">
        <f t="shared" si="51"/>
        <v>171648.96</v>
      </c>
      <c r="CG28" s="15">
        <f t="shared" si="51"/>
        <v>2</v>
      </c>
      <c r="CH28" s="15">
        <f t="shared" si="51"/>
        <v>34329.792000000001</v>
      </c>
      <c r="CI28" s="29">
        <f t="shared" si="51"/>
        <v>11</v>
      </c>
      <c r="CJ28" s="15">
        <f t="shared" si="51"/>
        <v>188813.856</v>
      </c>
      <c r="CK28" s="15">
        <f t="shared" si="51"/>
        <v>5</v>
      </c>
      <c r="CL28" s="15">
        <f t="shared" si="51"/>
        <v>85824.48</v>
      </c>
      <c r="CM28" s="29">
        <v>30</v>
      </c>
      <c r="CN28" s="15">
        <f t="shared" si="51"/>
        <v>683530.68</v>
      </c>
      <c r="CO28" s="15">
        <f t="shared" si="51"/>
        <v>7</v>
      </c>
      <c r="CP28" s="15">
        <f t="shared" si="51"/>
        <v>183807.42799999999</v>
      </c>
      <c r="CQ28" s="15">
        <f t="shared" si="51"/>
        <v>0</v>
      </c>
      <c r="CR28" s="15">
        <f t="shared" si="51"/>
        <v>0</v>
      </c>
      <c r="CS28" s="84">
        <f t="shared" si="51"/>
        <v>467</v>
      </c>
      <c r="CT28" s="84">
        <f t="shared" si="51"/>
        <v>7524456.9400000013</v>
      </c>
      <c r="CU28" s="42"/>
    </row>
    <row r="29" spans="1:99" ht="30" x14ac:dyDescent="0.25">
      <c r="A29" s="95"/>
      <c r="B29" s="47">
        <v>9</v>
      </c>
      <c r="C29" s="7" t="s">
        <v>137</v>
      </c>
      <c r="D29" s="8">
        <v>11480</v>
      </c>
      <c r="E29" s="8">
        <v>0.89</v>
      </c>
      <c r="F29" s="19">
        <v>1</v>
      </c>
      <c r="G29" s="8">
        <v>1.4</v>
      </c>
      <c r="H29" s="8">
        <v>1.68</v>
      </c>
      <c r="I29" s="8">
        <v>2.23</v>
      </c>
      <c r="J29" s="10">
        <v>2.57</v>
      </c>
      <c r="K29" s="11">
        <v>105</v>
      </c>
      <c r="L29" s="11">
        <f>SUM(K29*$D29*$E29*$F29*$G29*$L$10)</f>
        <v>1501928.4</v>
      </c>
      <c r="M29" s="11"/>
      <c r="N29" s="11">
        <f t="shared" si="45"/>
        <v>0</v>
      </c>
      <c r="O29" s="11"/>
      <c r="P29" s="11">
        <f>SUM(O29*$D29*$E29*$F29*$G29*$P$10)</f>
        <v>0</v>
      </c>
      <c r="Q29" s="12"/>
      <c r="R29" s="11">
        <f>SUM(Q29*$D29*$E29*$F29*$G29*$R$10)</f>
        <v>0</v>
      </c>
      <c r="S29" s="11"/>
      <c r="T29" s="11">
        <f>SUM(S29*$D29*$E29*$F29*$G29*$T$10)</f>
        <v>0</v>
      </c>
      <c r="U29" s="12"/>
      <c r="V29" s="12">
        <f>SUM(U29*$D29*$E29*$F29*$G29*$V$10)</f>
        <v>0</v>
      </c>
      <c r="W29" s="13"/>
      <c r="X29" s="11">
        <f t="shared" si="46"/>
        <v>0</v>
      </c>
      <c r="Y29" s="11">
        <v>30</v>
      </c>
      <c r="Z29" s="11">
        <f>SUM(Y29*$D29*$E29*$F29*$G29*$Z$10)</f>
        <v>429122.39999999997</v>
      </c>
      <c r="AA29" s="11"/>
      <c r="AB29" s="11">
        <f>SUM(AA29*$D29*$E29*$F29*$G29*$AB$10)</f>
        <v>0</v>
      </c>
      <c r="AC29" s="11">
        <v>55</v>
      </c>
      <c r="AD29" s="11">
        <f>SUM(AC29*$D29*$E29*$F29*$G29*$AD$10)</f>
        <v>786724.39999999991</v>
      </c>
      <c r="AE29" s="11"/>
      <c r="AF29" s="11">
        <f>AE29*$D29*$E29*$F29*$H29*$AF$10</f>
        <v>0</v>
      </c>
      <c r="AG29" s="70">
        <v>32</v>
      </c>
      <c r="AH29" s="11">
        <f>AG29*$D29*$E29*$F29*$H29*$AH$10</f>
        <v>549276.67200000002</v>
      </c>
      <c r="AI29" s="116"/>
      <c r="AJ29" s="11">
        <f>SUM(AI29*$D29*$E29*$F29*$G29*$AJ$10)</f>
        <v>0</v>
      </c>
      <c r="AK29" s="12"/>
      <c r="AL29" s="12">
        <f>SUM(AK29*$D29*$E29*$F29*$G29*$AL$10)</f>
        <v>0</v>
      </c>
      <c r="AM29" s="11"/>
      <c r="AN29" s="11">
        <f>SUM(AM29*$D29*$E29*$F29*$G29*$AN$10)</f>
        <v>0</v>
      </c>
      <c r="AO29" s="11"/>
      <c r="AP29" s="11">
        <f>SUM(AO29*$D29*$E29*$F29*$G29*$AP$10)</f>
        <v>0</v>
      </c>
      <c r="AQ29" s="11"/>
      <c r="AR29" s="11">
        <f>SUM(AQ29*$D29*$E29*$F29*$G29*$AR$10)</f>
        <v>0</v>
      </c>
      <c r="AS29" s="11"/>
      <c r="AT29" s="11">
        <f>SUM(AS29*$D29*$E29*$F29*$G29*$AT$10)</f>
        <v>0</v>
      </c>
      <c r="AU29" s="11">
        <v>1</v>
      </c>
      <c r="AV29" s="11">
        <f>SUM(AU29*$D29*$E29*$F29*$G29*$AV$10)</f>
        <v>14304.08</v>
      </c>
      <c r="AW29" s="11">
        <v>30</v>
      </c>
      <c r="AX29" s="11">
        <f>SUM(AW29*$D29*$E29*$F29*$G29*$AX$10)</f>
        <v>429122.39999999997</v>
      </c>
      <c r="AY29" s="11">
        <v>5</v>
      </c>
      <c r="AZ29" s="11">
        <f>SUM(AY29*$D29*$E29*$F29*$G29*$AZ$10)</f>
        <v>71520.399999999994</v>
      </c>
      <c r="BA29" s="11">
        <v>4</v>
      </c>
      <c r="BB29" s="11">
        <f>SUM(BA29*$D29*$E29*$F29*$G29*$BB$10)</f>
        <v>57216.32</v>
      </c>
      <c r="BC29" s="11"/>
      <c r="BD29" s="11">
        <f>SUM(BC29*$D29*$E29*$F29*$G29*$BD$10)</f>
        <v>0</v>
      </c>
      <c r="BE29" s="11"/>
      <c r="BF29" s="11">
        <f>SUM(BE29*$D29*$E29*$F29*$G29*$BF$10)</f>
        <v>0</v>
      </c>
      <c r="BG29" s="11">
        <v>23</v>
      </c>
      <c r="BH29" s="11">
        <f>SUM(BG29*$D29*$E29*$F29*$G29*$BH$10)</f>
        <v>328993.83999999997</v>
      </c>
      <c r="BI29" s="11"/>
      <c r="BJ29" s="11">
        <f>BI29*$D29*$E29*$F29*$H29*$BJ$10</f>
        <v>0</v>
      </c>
      <c r="BK29" s="11"/>
      <c r="BL29" s="11">
        <f>BK29*$D29*$E29*$F29*$H29*$BL$10</f>
        <v>0</v>
      </c>
      <c r="BM29" s="11"/>
      <c r="BN29" s="11">
        <f>BM29*$D29*$E29*$F29*$H29*$BN$10</f>
        <v>0</v>
      </c>
      <c r="BO29" s="71">
        <v>24</v>
      </c>
      <c r="BP29" s="11">
        <f>BO29*$D29*$E29*$F29*$H29*$BP$10</f>
        <v>411957.50400000002</v>
      </c>
      <c r="BQ29" s="12"/>
      <c r="BR29" s="11">
        <f>BQ29*$D29*$E29*$F29*$H29*$BR$10</f>
        <v>0</v>
      </c>
      <c r="BS29" s="120">
        <v>33</v>
      </c>
      <c r="BT29" s="115">
        <f>BS29*$D29*$E29*$F29*$H29*$BT$10</f>
        <v>566441.56799999997</v>
      </c>
      <c r="BU29" s="11">
        <v>13</v>
      </c>
      <c r="BV29" s="11">
        <f>BU29*$D29*$E29*$F29*$H29*$BV$10</f>
        <v>223143.64800000002</v>
      </c>
      <c r="BW29" s="70">
        <v>2</v>
      </c>
      <c r="BX29" s="11">
        <f>BW29*$D29*$E29*$F29*$H29*$BX$10</f>
        <v>34329.792000000001</v>
      </c>
      <c r="BY29" s="71">
        <v>25</v>
      </c>
      <c r="BZ29" s="11">
        <f>BY29*$D29*$E29*$F29*$H29*$BZ$10</f>
        <v>429122.39999999997</v>
      </c>
      <c r="CA29" s="11"/>
      <c r="CB29" s="11">
        <f>CA29*$D29*$E29*$F29*$H29*$CB$10</f>
        <v>0</v>
      </c>
      <c r="CC29" s="11">
        <v>20</v>
      </c>
      <c r="CD29" s="11">
        <f>CC29*$D29*$E29*$F29*$H29*$CD$10</f>
        <v>343297.92</v>
      </c>
      <c r="CE29" s="71">
        <v>10</v>
      </c>
      <c r="CF29" s="11">
        <f>CE29*$D29*$E29*$F29*$H29*$CF$10</f>
        <v>171648.96</v>
      </c>
      <c r="CG29" s="71">
        <v>2</v>
      </c>
      <c r="CH29" s="11">
        <f>CG29*$D29*$E29*$F29*$H29*$CH$10</f>
        <v>34329.792000000001</v>
      </c>
      <c r="CI29" s="12">
        <v>11</v>
      </c>
      <c r="CJ29" s="11">
        <f>CI29*$D29*$E29*$F29*$H29*$CJ$10</f>
        <v>188813.856</v>
      </c>
      <c r="CK29" s="11">
        <v>5</v>
      </c>
      <c r="CL29" s="11">
        <f>CK29*$D29*$E29*$F29*$H29*$CL$10</f>
        <v>85824.48</v>
      </c>
      <c r="CM29" s="70">
        <v>30</v>
      </c>
      <c r="CN29" s="11">
        <f>CM29*$D29*$E29*$F29*$I29*$CN$10</f>
        <v>683530.68</v>
      </c>
      <c r="CO29" s="71">
        <v>7</v>
      </c>
      <c r="CP29" s="11">
        <f>CO29*$D29*$E29*$F29*$J29*$CP$10</f>
        <v>183807.42799999999</v>
      </c>
      <c r="CQ29" s="11"/>
      <c r="CR29" s="11">
        <f>CQ29*D29*E29*F29</f>
        <v>0</v>
      </c>
      <c r="CS29" s="49">
        <f>SUM(M29+K29+W29+O29+Q29+Y29+U29+S29+AA29+AE29+AC29+AG29+AI29+AM29+BI29+BO29+AK29+AW29+AY29+CA29+CC29+BY29+CE29+CG29+BS29+BU29+AO29+AQ29+AS29+AU29+BK29+BM29+BQ29+BA29+BC29+BE29+BG29+BW29+CI29+CK29+CM29+CO29+CQ29)</f>
        <v>467</v>
      </c>
      <c r="CT29" s="49">
        <f>SUM(N29+L29+X29+P29+R29+Z29+V29+T29+AB29+AF29+AD29+AH29+AJ29+AN29+BJ29+BP29+AL29+AX29+AZ29+CB29+CD29+BZ29+CF29+CH29+BT29+BV29+AP29+AR29+AT29+AV29+BL29+BN29+BR29+BB29+BD29+BF29+BH29+BX29+CJ29+CL29+CN29+CP29+CR29)</f>
        <v>7524456.9400000013</v>
      </c>
      <c r="CU29" s="42">
        <f t="shared" si="44"/>
        <v>467</v>
      </c>
    </row>
    <row r="30" spans="1:99" x14ac:dyDescent="0.25">
      <c r="A30" s="96">
        <v>5</v>
      </c>
      <c r="B30" s="97"/>
      <c r="C30" s="80" t="s">
        <v>138</v>
      </c>
      <c r="D30" s="85">
        <v>11480</v>
      </c>
      <c r="E30" s="86">
        <v>1.17</v>
      </c>
      <c r="F30" s="82">
        <v>1</v>
      </c>
      <c r="G30" s="85">
        <v>1.4</v>
      </c>
      <c r="H30" s="85">
        <v>1.68</v>
      </c>
      <c r="I30" s="85">
        <v>2.23</v>
      </c>
      <c r="J30" s="90">
        <v>2.57</v>
      </c>
      <c r="K30" s="24">
        <f t="shared" ref="K30" si="52">K31+K32</f>
        <v>0</v>
      </c>
      <c r="L30" s="24">
        <f>SUM(L31:L32)</f>
        <v>0</v>
      </c>
      <c r="M30" s="24">
        <f>M31+M32</f>
        <v>0</v>
      </c>
      <c r="N30" s="24">
        <f t="shared" ref="N30:CH30" si="53">SUM(N31:N32)</f>
        <v>0</v>
      </c>
      <c r="O30" s="24">
        <f t="shared" ref="O30" si="54">O31+O32</f>
        <v>30</v>
      </c>
      <c r="P30" s="24">
        <f>SUM(P31:P32)</f>
        <v>438765.6</v>
      </c>
      <c r="Q30" s="25">
        <f t="shared" ref="Q30" si="55">Q31+Q32</f>
        <v>0</v>
      </c>
      <c r="R30" s="24">
        <f>SUM(R31:R32)</f>
        <v>0</v>
      </c>
      <c r="S30" s="24">
        <f t="shared" ref="S30" si="56">S31+S32</f>
        <v>0</v>
      </c>
      <c r="T30" s="24">
        <f>SUM(T31:T32)</f>
        <v>0</v>
      </c>
      <c r="U30" s="91">
        <f t="shared" ref="U30" si="57">U31+U32</f>
        <v>0</v>
      </c>
      <c r="V30" s="91">
        <f>SUM(V31:V32)</f>
        <v>0</v>
      </c>
      <c r="W30" s="24">
        <f t="shared" ref="W30" si="58">W31+W32</f>
        <v>0</v>
      </c>
      <c r="X30" s="24">
        <f t="shared" si="53"/>
        <v>0</v>
      </c>
      <c r="Y30" s="24">
        <f t="shared" ref="Y30" si="59">Y31+Y32</f>
        <v>0</v>
      </c>
      <c r="Z30" s="24">
        <f t="shared" si="53"/>
        <v>0</v>
      </c>
      <c r="AA30" s="24">
        <f t="shared" ref="AA30" si="60">AA31+AA32</f>
        <v>0</v>
      </c>
      <c r="AB30" s="24">
        <f t="shared" si="53"/>
        <v>0</v>
      </c>
      <c r="AC30" s="24">
        <f t="shared" ref="AC30" si="61">AC31+AC32</f>
        <v>15</v>
      </c>
      <c r="AD30" s="24">
        <f>SUM(AD31:AD32)</f>
        <v>339922.79999999993</v>
      </c>
      <c r="AE30" s="24">
        <f t="shared" ref="AE30" si="62">AE31+AE32</f>
        <v>0</v>
      </c>
      <c r="AF30" s="24">
        <f t="shared" si="53"/>
        <v>0</v>
      </c>
      <c r="AG30" s="25">
        <f t="shared" ref="AG30" si="63">AG31+AG32</f>
        <v>1</v>
      </c>
      <c r="AH30" s="24">
        <f t="shared" si="53"/>
        <v>17550.624</v>
      </c>
      <c r="AI30" s="123">
        <v>1</v>
      </c>
      <c r="AJ30" s="92">
        <f t="shared" si="53"/>
        <v>14625.52</v>
      </c>
      <c r="AK30" s="91">
        <f t="shared" ref="AK30" si="64">AK31+AK32</f>
        <v>0</v>
      </c>
      <c r="AL30" s="91">
        <f>SUM(AL31:AL32)</f>
        <v>0</v>
      </c>
      <c r="AM30" s="24">
        <f t="shared" ref="AM30" si="65">AM31+AM32</f>
        <v>0</v>
      </c>
      <c r="AN30" s="24">
        <f t="shared" si="53"/>
        <v>0</v>
      </c>
      <c r="AO30" s="24">
        <f t="shared" ref="AO30" si="66">AO31+AO32</f>
        <v>0</v>
      </c>
      <c r="AP30" s="24">
        <f>SUM(AP31:AP32)</f>
        <v>0</v>
      </c>
      <c r="AQ30" s="24">
        <f t="shared" ref="AQ30" si="67">AQ31+AQ32</f>
        <v>0</v>
      </c>
      <c r="AR30" s="24">
        <f>SUM(AR31:AR32)</f>
        <v>0</v>
      </c>
      <c r="AS30" s="24">
        <f t="shared" ref="AS30" si="68">AS31+AS32</f>
        <v>0</v>
      </c>
      <c r="AT30" s="24">
        <f>SUM(AT31:AT32)</f>
        <v>0</v>
      </c>
      <c r="AU30" s="24">
        <f t="shared" ref="AU30" si="69">AU31+AU32</f>
        <v>0</v>
      </c>
      <c r="AV30" s="24">
        <f>SUM(AV31:AV32)</f>
        <v>0</v>
      </c>
      <c r="AW30" s="24">
        <f t="shared" ref="AW30" si="70">AW31+AW32</f>
        <v>0</v>
      </c>
      <c r="AX30" s="24">
        <f>SUM(AX31:AX32)</f>
        <v>0</v>
      </c>
      <c r="AY30" s="24">
        <f t="shared" ref="AY30" si="71">AY31+AY32</f>
        <v>0</v>
      </c>
      <c r="AZ30" s="24">
        <f>SUM(AZ31:AZ32)</f>
        <v>0</v>
      </c>
      <c r="BA30" s="24">
        <f t="shared" ref="BA30" si="72">BA31+BA32</f>
        <v>0</v>
      </c>
      <c r="BB30" s="24">
        <f>SUM(BB31:BB32)</f>
        <v>0</v>
      </c>
      <c r="BC30" s="24">
        <f t="shared" ref="BC30" si="73">BC31+BC32</f>
        <v>0</v>
      </c>
      <c r="BD30" s="24">
        <f>SUM(BD31:BD32)</f>
        <v>0</v>
      </c>
      <c r="BE30" s="24">
        <f t="shared" ref="BE30" si="74">BE31+BE32</f>
        <v>0</v>
      </c>
      <c r="BF30" s="24">
        <f>SUM(BF31:BF32)</f>
        <v>0</v>
      </c>
      <c r="BG30" s="24">
        <f t="shared" ref="BG30" si="75">BG31+BG32</f>
        <v>1</v>
      </c>
      <c r="BH30" s="24">
        <f>SUM(BH31:BH32)</f>
        <v>14625.52</v>
      </c>
      <c r="BI30" s="24">
        <f t="shared" ref="BI30" si="76">BI31+BI32</f>
        <v>0</v>
      </c>
      <c r="BJ30" s="24">
        <f t="shared" si="53"/>
        <v>0</v>
      </c>
      <c r="BK30" s="24">
        <f t="shared" ref="BK30" si="77">BK31+BK32</f>
        <v>0</v>
      </c>
      <c r="BL30" s="24">
        <f>SUM(BL31:BL32)</f>
        <v>0</v>
      </c>
      <c r="BM30" s="24">
        <f t="shared" ref="BM30" si="78">BM31+BM32</f>
        <v>0</v>
      </c>
      <c r="BN30" s="24">
        <f>SUM(BN31:BN32)</f>
        <v>0</v>
      </c>
      <c r="BO30" s="24">
        <f t="shared" ref="BO30" si="79">BO31+BO32</f>
        <v>3</v>
      </c>
      <c r="BP30" s="24">
        <f t="shared" si="53"/>
        <v>52651.872000000003</v>
      </c>
      <c r="BQ30" s="25">
        <f t="shared" ref="BQ30" si="80">BQ31+BQ32</f>
        <v>0</v>
      </c>
      <c r="BR30" s="24">
        <f>SUM(BR31:BR32)</f>
        <v>0</v>
      </c>
      <c r="BS30" s="122">
        <v>3</v>
      </c>
      <c r="BT30" s="122">
        <f>SUM(BT31:BT32)</f>
        <v>52651.872000000003</v>
      </c>
      <c r="BU30" s="24">
        <f t="shared" ref="BU30" si="81">BU31+BU32</f>
        <v>3</v>
      </c>
      <c r="BV30" s="24">
        <f>SUM(BV31:BV32)</f>
        <v>52651.872000000003</v>
      </c>
      <c r="BW30" s="25">
        <f t="shared" ref="BW30" si="82">BW31+BW32</f>
        <v>0</v>
      </c>
      <c r="BX30" s="24">
        <f>SUM(BX31:BX32)</f>
        <v>0</v>
      </c>
      <c r="BY30" s="24">
        <f t="shared" ref="BY30" si="83">BY31+BY32</f>
        <v>3</v>
      </c>
      <c r="BZ30" s="24">
        <f>SUM(BZ31:BZ32)</f>
        <v>52651.872000000003</v>
      </c>
      <c r="CA30" s="24">
        <f t="shared" ref="CA30" si="84">CA31+CA32</f>
        <v>0</v>
      </c>
      <c r="CB30" s="24">
        <f t="shared" si="53"/>
        <v>0</v>
      </c>
      <c r="CC30" s="24">
        <f t="shared" ref="CC30" si="85">CC31+CC32</f>
        <v>3</v>
      </c>
      <c r="CD30" s="24">
        <f t="shared" si="53"/>
        <v>52651.872000000003</v>
      </c>
      <c r="CE30" s="24">
        <f t="shared" ref="CE30" si="86">CE31+CE32</f>
        <v>0</v>
      </c>
      <c r="CF30" s="24">
        <f t="shared" si="53"/>
        <v>0</v>
      </c>
      <c r="CG30" s="24">
        <f t="shared" ref="CG30" si="87">CG31+CG32</f>
        <v>0</v>
      </c>
      <c r="CH30" s="24">
        <f t="shared" si="53"/>
        <v>0</v>
      </c>
      <c r="CI30" s="25">
        <f t="shared" ref="CI30" si="88">CI31+CI32</f>
        <v>10</v>
      </c>
      <c r="CJ30" s="24">
        <f t="shared" ref="CJ30:CT30" si="89">SUM(CJ31:CJ32)</f>
        <v>175506.24</v>
      </c>
      <c r="CK30" s="24">
        <f t="shared" ref="CK30" si="90">CK31+CK32</f>
        <v>0</v>
      </c>
      <c r="CL30" s="24">
        <f t="shared" si="89"/>
        <v>0</v>
      </c>
      <c r="CM30" s="25">
        <v>0</v>
      </c>
      <c r="CN30" s="24">
        <f t="shared" si="89"/>
        <v>0</v>
      </c>
      <c r="CO30" s="24">
        <f t="shared" ref="CO30" si="91">CO31+CO32</f>
        <v>0</v>
      </c>
      <c r="CP30" s="24">
        <f t="shared" si="89"/>
        <v>0</v>
      </c>
      <c r="CQ30" s="24">
        <f t="shared" ref="CQ30" si="92">CQ31+CQ32</f>
        <v>0</v>
      </c>
      <c r="CR30" s="24">
        <f t="shared" si="89"/>
        <v>0</v>
      </c>
      <c r="CS30" s="92">
        <f t="shared" si="89"/>
        <v>73</v>
      </c>
      <c r="CT30" s="92">
        <f t="shared" si="89"/>
        <v>1264255.6639999999</v>
      </c>
      <c r="CU30" s="42"/>
    </row>
    <row r="31" spans="1:99" x14ac:dyDescent="0.25">
      <c r="A31" s="95"/>
      <c r="B31" s="47">
        <v>10</v>
      </c>
      <c r="C31" s="16" t="s">
        <v>139</v>
      </c>
      <c r="D31" s="8">
        <v>11480</v>
      </c>
      <c r="E31" s="9">
        <v>0.91</v>
      </c>
      <c r="F31" s="19">
        <v>1</v>
      </c>
      <c r="G31" s="8">
        <v>1.4</v>
      </c>
      <c r="H31" s="8">
        <v>1.68</v>
      </c>
      <c r="I31" s="8">
        <v>2.23</v>
      </c>
      <c r="J31" s="10">
        <v>2.57</v>
      </c>
      <c r="K31" s="11"/>
      <c r="L31" s="11">
        <f>SUM(K31*$D31*$E31*$F31*$G31*$L$10)</f>
        <v>0</v>
      </c>
      <c r="M31" s="11"/>
      <c r="N31" s="11">
        <f t="shared" si="45"/>
        <v>0</v>
      </c>
      <c r="O31" s="11">
        <v>30</v>
      </c>
      <c r="P31" s="11">
        <f>SUM(O31*$D31*$E31*$F31*$G31*$P$10)</f>
        <v>438765.6</v>
      </c>
      <c r="Q31" s="12"/>
      <c r="R31" s="11">
        <f>SUM(Q31*$D31*$E31*$F31*$G31*$R$10)</f>
        <v>0</v>
      </c>
      <c r="S31" s="11"/>
      <c r="T31" s="11">
        <f>SUM(S31*$D31*$E31*$F31*$G31*$T$10)</f>
        <v>0</v>
      </c>
      <c r="U31" s="12"/>
      <c r="V31" s="12">
        <f>SUM(U31*$D31*$E31*$F31*$G31*$V$10)</f>
        <v>0</v>
      </c>
      <c r="W31" s="13"/>
      <c r="X31" s="11">
        <f t="shared" si="46"/>
        <v>0</v>
      </c>
      <c r="Y31" s="11"/>
      <c r="Z31" s="11">
        <f>SUM(Y31*$D31*$E31*$F31*$G31*$Z$10)</f>
        <v>0</v>
      </c>
      <c r="AA31" s="11"/>
      <c r="AB31" s="11">
        <f>SUM(AA31*$D31*$E31*$F31*$G31*$AB$10)</f>
        <v>0</v>
      </c>
      <c r="AC31" s="11">
        <v>10</v>
      </c>
      <c r="AD31" s="11">
        <f>SUM(AC31*$D31*$E31*$F31*$G31*$AD$10)</f>
        <v>146255.19999999998</v>
      </c>
      <c r="AE31" s="11"/>
      <c r="AF31" s="11">
        <f>AE31*$D31*$E31*$F31*$H31*$AF$10</f>
        <v>0</v>
      </c>
      <c r="AG31" s="70">
        <v>1</v>
      </c>
      <c r="AH31" s="11">
        <f>AG31*$D31*$E31*$F31*$H31*$AH$10</f>
        <v>17550.624</v>
      </c>
      <c r="AI31" s="116">
        <v>1</v>
      </c>
      <c r="AJ31" s="11">
        <f>SUM(AI31*$D31*$E31*$F31*$G31*$AJ$10)</f>
        <v>14625.52</v>
      </c>
      <c r="AK31" s="12"/>
      <c r="AL31" s="12">
        <f>SUM(AK31*$D31*$E31*$F31*$G31*$AL$10)</f>
        <v>0</v>
      </c>
      <c r="AM31" s="11"/>
      <c r="AN31" s="11">
        <f>SUM(AM31*$D31*$E31*$F31*$G31*$AN$10)</f>
        <v>0</v>
      </c>
      <c r="AO31" s="11"/>
      <c r="AP31" s="11">
        <f>SUM(AO31*$D31*$E31*$F31*$G31*$AP$10)</f>
        <v>0</v>
      </c>
      <c r="AQ31" s="11"/>
      <c r="AR31" s="11">
        <f>SUM(AQ31*$D31*$E31*$F31*$G31*$AR$10)</f>
        <v>0</v>
      </c>
      <c r="AS31" s="11"/>
      <c r="AT31" s="11">
        <f>SUM(AS31*$D31*$E31*$F31*$G31*$AT$10)</f>
        <v>0</v>
      </c>
      <c r="AU31" s="11"/>
      <c r="AV31" s="11">
        <f>SUM(AU31*$D31*$E31*$F31*$G31*$AV$10)</f>
        <v>0</v>
      </c>
      <c r="AW31" s="11"/>
      <c r="AX31" s="11">
        <f>SUM(AW31*$D31*$E31*$F31*$G31*$AX$10)</f>
        <v>0</v>
      </c>
      <c r="AY31" s="11"/>
      <c r="AZ31" s="11">
        <f>SUM(AY31*$D31*$E31*$F31*$G31*$AZ$10)</f>
        <v>0</v>
      </c>
      <c r="BA31" s="11"/>
      <c r="BB31" s="11">
        <f>SUM(BA31*$D31*$E31*$F31*$G31*$BB$10)</f>
        <v>0</v>
      </c>
      <c r="BC31" s="11"/>
      <c r="BD31" s="11">
        <f>SUM(BC31*$D31*$E31*$F31*$G31*$BD$10)</f>
        <v>0</v>
      </c>
      <c r="BE31" s="11"/>
      <c r="BF31" s="11">
        <f>SUM(BE31*$D31*$E31*$F31*$G31*$BF$10)</f>
        <v>0</v>
      </c>
      <c r="BG31" s="11">
        <v>1</v>
      </c>
      <c r="BH31" s="11">
        <f>SUM(BG31*$D31*$E31*$F31*$G31*$BH$10)</f>
        <v>14625.52</v>
      </c>
      <c r="BI31" s="11"/>
      <c r="BJ31" s="11">
        <f>BI31*$D31*$E31*$F31*$H31*$BJ$10</f>
        <v>0</v>
      </c>
      <c r="BK31" s="11"/>
      <c r="BL31" s="11">
        <f>BK31*$D31*$E31*$F31*$H31*$BL$10</f>
        <v>0</v>
      </c>
      <c r="BM31" s="11"/>
      <c r="BN31" s="11">
        <f>BM31*$D31*$E31*$F31*$H31*$BN$10</f>
        <v>0</v>
      </c>
      <c r="BO31" s="71">
        <v>3</v>
      </c>
      <c r="BP31" s="11">
        <f>BO31*$D31*$E31*$F31*$H31*$BP$10</f>
        <v>52651.872000000003</v>
      </c>
      <c r="BQ31" s="12"/>
      <c r="BR31" s="11">
        <f>BQ31*$D31*$E31*$F31*$H31*$BR$10</f>
        <v>0</v>
      </c>
      <c r="BS31" s="120">
        <v>3</v>
      </c>
      <c r="BT31" s="115">
        <f>BS31*$D31*$E31*$F31*$H31*$BT$10</f>
        <v>52651.872000000003</v>
      </c>
      <c r="BU31" s="11">
        <v>3</v>
      </c>
      <c r="BV31" s="11">
        <f>BU31*$D31*$E31*$F31*$H31*$BV$10</f>
        <v>52651.872000000003</v>
      </c>
      <c r="BW31" s="12"/>
      <c r="BX31" s="11">
        <f>BW31*$D31*$E31*$F31*$H31*$BX$10</f>
        <v>0</v>
      </c>
      <c r="BY31" s="11">
        <v>3</v>
      </c>
      <c r="BZ31" s="11">
        <f>BY31*$D31*$E31*$F31*$H31*$BZ$10</f>
        <v>52651.872000000003</v>
      </c>
      <c r="CA31" s="11"/>
      <c r="CB31" s="11">
        <f>CA31*$D31*$E31*$F31*$H31*$CB$10</f>
        <v>0</v>
      </c>
      <c r="CC31" s="11">
        <v>3</v>
      </c>
      <c r="CD31" s="11">
        <f>CC31*$D31*$E31*$F31*$H31*$CD$10</f>
        <v>52651.872000000003</v>
      </c>
      <c r="CE31" s="11"/>
      <c r="CF31" s="11">
        <f>CE31*$D31*$E31*$F31*$H31*$CF$10</f>
        <v>0</v>
      </c>
      <c r="CG31" s="11"/>
      <c r="CH31" s="11">
        <f>CG31*$D31*$E31*$F31*$H31*$CH$10</f>
        <v>0</v>
      </c>
      <c r="CI31" s="12">
        <v>10</v>
      </c>
      <c r="CJ31" s="11">
        <f>CI31*$D31*$E31*$F31*$H31*$CJ$10</f>
        <v>175506.24</v>
      </c>
      <c r="CK31" s="11"/>
      <c r="CL31" s="11">
        <f>CK31*$D31*$E31*$F31*$H31*$CL$10</f>
        <v>0</v>
      </c>
      <c r="CM31" s="70"/>
      <c r="CN31" s="11">
        <f>CM31*$D31*$E31*$F31*$I31*$CN$10</f>
        <v>0</v>
      </c>
      <c r="CO31" s="71"/>
      <c r="CP31" s="11">
        <f>CO31*$D31*$E31*$F31*$J31*$CP$10</f>
        <v>0</v>
      </c>
      <c r="CQ31" s="11"/>
      <c r="CR31" s="11">
        <f>CQ31*D31*E31*F31</f>
        <v>0</v>
      </c>
      <c r="CS31" s="49">
        <f>SUM(M31+K31+W31+O31+Q31+Y31+U31+S31+AA31+AE31+AC31+AG31+AI31+AM31+BI31+BO31+AK31+AW31+AY31+CA31+CC31+BY31+CE31+CG31+BS31+BU31+AO31+AQ31+AS31+AU31+BK31+BM31+BQ31+BA31+BC31+BE31+BG31+BW31+CI31+CK31+CM31+CO31+CQ31)</f>
        <v>68</v>
      </c>
      <c r="CT31" s="49">
        <f>SUM(N31+L31+X31+P31+R31+Z31+V31+T31+AB31+AF31+AD31+AH31+AJ31+AN31+BJ31+BP31+AL31+AX31+AZ31+CB31+CD31+BZ31+CF31+CH31+BT31+BV31+AP31+AR31+AT31+AV31+BL31+BN31+BR31+BB31+BD31+BF31+BH31+BX31+CJ31+CL31+CN31+CP31+CR31)</f>
        <v>1070588.0639999998</v>
      </c>
      <c r="CU31" s="42">
        <f t="shared" si="44"/>
        <v>68</v>
      </c>
    </row>
    <row r="32" spans="1:99" x14ac:dyDescent="0.25">
      <c r="A32" s="95"/>
      <c r="B32" s="47">
        <v>11</v>
      </c>
      <c r="C32" s="16" t="s">
        <v>140</v>
      </c>
      <c r="D32" s="8">
        <v>11480</v>
      </c>
      <c r="E32" s="9">
        <v>2.41</v>
      </c>
      <c r="F32" s="19">
        <v>1</v>
      </c>
      <c r="G32" s="8">
        <v>1.4</v>
      </c>
      <c r="H32" s="8">
        <v>1.68</v>
      </c>
      <c r="I32" s="8">
        <v>2.23</v>
      </c>
      <c r="J32" s="10">
        <v>2.57</v>
      </c>
      <c r="K32" s="26"/>
      <c r="L32" s="11">
        <f>SUM(K32*$D32*$E32*$F32*$G32*$L$10)</f>
        <v>0</v>
      </c>
      <c r="M32" s="26"/>
      <c r="N32" s="11">
        <f t="shared" si="45"/>
        <v>0</v>
      </c>
      <c r="O32" s="26"/>
      <c r="P32" s="11">
        <f>SUM(O32*$D32*$E32*$F32*$G32*$P$10)</f>
        <v>0</v>
      </c>
      <c r="Q32" s="73"/>
      <c r="R32" s="11">
        <f>SUM(Q32*$D32*$E32*$F32*$G32*$R$10)</f>
        <v>0</v>
      </c>
      <c r="S32" s="26"/>
      <c r="T32" s="11">
        <f>SUM(S32*$D32*$E32*$F32*$G32*$T$10)</f>
        <v>0</v>
      </c>
      <c r="U32" s="73"/>
      <c r="V32" s="12">
        <f>SUM(U32*$D32*$E32*$F32*$G32*$V$10)</f>
        <v>0</v>
      </c>
      <c r="W32" s="13"/>
      <c r="X32" s="11">
        <f t="shared" si="46"/>
        <v>0</v>
      </c>
      <c r="Y32" s="26"/>
      <c r="Z32" s="11">
        <f>SUM(Y32*$D32*$E32*$F32*$G32*$Z$10)</f>
        <v>0</v>
      </c>
      <c r="AA32" s="26"/>
      <c r="AB32" s="11">
        <f>SUM(AA32*$D32*$E32*$F32*$G32*$AB$10)</f>
        <v>0</v>
      </c>
      <c r="AC32" s="26">
        <v>5</v>
      </c>
      <c r="AD32" s="11">
        <f>SUM(AC32*$D32*$E32*$F32*$G32*$AD$10)</f>
        <v>193667.59999999998</v>
      </c>
      <c r="AE32" s="26"/>
      <c r="AF32" s="11">
        <f>AE32*$D32*$E32*$F32*$H32*$AF$10</f>
        <v>0</v>
      </c>
      <c r="AG32" s="75"/>
      <c r="AH32" s="11">
        <f>AG32*$D32*$E32*$F32*$H32*$AH$10</f>
        <v>0</v>
      </c>
      <c r="AI32" s="116"/>
      <c r="AJ32" s="11">
        <f>SUM(AI32*$D32*$E32*$F32*$G32*$AJ$10)</f>
        <v>0</v>
      </c>
      <c r="AK32" s="73"/>
      <c r="AL32" s="12">
        <f>SUM(AK32*$D32*$E32*$F32*$G32*$AL$10)</f>
        <v>0</v>
      </c>
      <c r="AM32" s="26"/>
      <c r="AN32" s="11">
        <f>SUM(AM32*$D32*$E32*$F32*$G32*$AN$10)</f>
        <v>0</v>
      </c>
      <c r="AO32" s="26"/>
      <c r="AP32" s="11">
        <f>SUM(AO32*$D32*$E32*$F32*$G32*$AP$10)</f>
        <v>0</v>
      </c>
      <c r="AQ32" s="26"/>
      <c r="AR32" s="11">
        <f>SUM(AQ32*$D32*$E32*$F32*$G32*$AR$10)</f>
        <v>0</v>
      </c>
      <c r="AS32" s="26"/>
      <c r="AT32" s="11">
        <f>SUM(AS32*$D32*$E32*$F32*$G32*$AT$10)</f>
        <v>0</v>
      </c>
      <c r="AU32" s="26"/>
      <c r="AV32" s="11">
        <f>SUM(AU32*$D32*$E32*$F32*$G32*$AV$10)</f>
        <v>0</v>
      </c>
      <c r="AW32" s="26"/>
      <c r="AX32" s="11">
        <f>SUM(AW32*$D32*$E32*$F32*$G32*$AX$10)</f>
        <v>0</v>
      </c>
      <c r="AY32" s="26"/>
      <c r="AZ32" s="11">
        <f>SUM(AY32*$D32*$E32*$F32*$G32*$AZ$10)</f>
        <v>0</v>
      </c>
      <c r="BA32" s="26"/>
      <c r="BB32" s="11">
        <f>SUM(BA32*$D32*$E32*$F32*$G32*$BB$10)</f>
        <v>0</v>
      </c>
      <c r="BC32" s="26"/>
      <c r="BD32" s="11">
        <f>SUM(BC32*$D32*$E32*$F32*$G32*$BD$10)</f>
        <v>0</v>
      </c>
      <c r="BE32" s="26"/>
      <c r="BF32" s="11">
        <f>SUM(BE32*$D32*$E32*$F32*$G32*$BF$10)</f>
        <v>0</v>
      </c>
      <c r="BG32" s="26"/>
      <c r="BH32" s="11">
        <f>SUM(BG32*$D32*$E32*$F32*$G32*$BH$10)</f>
        <v>0</v>
      </c>
      <c r="BI32" s="26"/>
      <c r="BJ32" s="11">
        <f>BI32*$D32*$E32*$F32*$H32*$BJ$10</f>
        <v>0</v>
      </c>
      <c r="BK32" s="26"/>
      <c r="BL32" s="11">
        <f>BK32*$D32*$E32*$F32*$H32*$BL$10</f>
        <v>0</v>
      </c>
      <c r="BM32" s="26"/>
      <c r="BN32" s="11">
        <f>BM32*$D32*$E32*$F32*$H32*$BN$10</f>
        <v>0</v>
      </c>
      <c r="BO32" s="74"/>
      <c r="BP32" s="11">
        <f>BO32*$D32*$E32*$F32*$H32*$BP$10</f>
        <v>0</v>
      </c>
      <c r="BQ32" s="73"/>
      <c r="BR32" s="11">
        <f>BQ32*$D32*$E32*$F32*$H32*$BR$10</f>
        <v>0</v>
      </c>
      <c r="BS32" s="120"/>
      <c r="BT32" s="115">
        <f>BS32*$D32*$E32*$F32*$H32*$BT$10</f>
        <v>0</v>
      </c>
      <c r="BU32" s="26"/>
      <c r="BV32" s="11">
        <f>BU32*$D32*$E32*$F32*$H32*$BV$10</f>
        <v>0</v>
      </c>
      <c r="BW32" s="73"/>
      <c r="BX32" s="11">
        <f>BW32*$D32*$E32*$F32*$H32*$BX$10</f>
        <v>0</v>
      </c>
      <c r="BY32" s="26"/>
      <c r="BZ32" s="11">
        <f>BY32*$D32*$E32*$F32*$H32*$BZ$10</f>
        <v>0</v>
      </c>
      <c r="CA32" s="26"/>
      <c r="CB32" s="11">
        <f>CA32*$D32*$E32*$F32*$H32*$CB$10</f>
        <v>0</v>
      </c>
      <c r="CC32" s="26"/>
      <c r="CD32" s="11">
        <f>CC32*$D32*$E32*$F32*$H32*$CD$10</f>
        <v>0</v>
      </c>
      <c r="CE32" s="26"/>
      <c r="CF32" s="11">
        <f>CE32*$D32*$E32*$F32*$H32*$CF$10</f>
        <v>0</v>
      </c>
      <c r="CG32" s="26"/>
      <c r="CH32" s="11">
        <f>CG32*$D32*$E32*$F32*$H32*$CH$10</f>
        <v>0</v>
      </c>
      <c r="CI32" s="73"/>
      <c r="CJ32" s="11">
        <f>CI32*$D32*$E32*$F32*$H32*$CJ$10</f>
        <v>0</v>
      </c>
      <c r="CK32" s="26"/>
      <c r="CL32" s="11">
        <f>CK32*$D32*$E32*$F32*$H32*$CL$10</f>
        <v>0</v>
      </c>
      <c r="CM32" s="75"/>
      <c r="CN32" s="11">
        <f>CM32*$D32*$E32*$F32*$I32*$CN$10</f>
        <v>0</v>
      </c>
      <c r="CO32" s="74"/>
      <c r="CP32" s="11">
        <f>CO32*$D32*$E32*$F32*$J32*$CP$10</f>
        <v>0</v>
      </c>
      <c r="CQ32" s="26"/>
      <c r="CR32" s="11">
        <f>CQ32*D32*E32*F32</f>
        <v>0</v>
      </c>
      <c r="CS32" s="49">
        <f>SUM(M32+K32+W32+O32+Q32+Y32+U32+S32+AA32+AE32+AC32+AG32+AI32+AM32+BI32+BO32+AK32+AW32+AY32+CA32+CC32+BY32+CE32+CG32+BS32+BU32+AO32+AQ32+AS32+AU32+BK32+BM32+BQ32+BA32+BC32+BE32+BG32+BW32+CI32+CK32+CM32+CO32+CQ32)</f>
        <v>5</v>
      </c>
      <c r="CT32" s="49">
        <f>SUM(N32+L32+X32+P32+R32+Z32+V32+T32+AB32+AF32+AD32+AH32+AJ32+AN32+BJ32+BP32+AL32+AX32+AZ32+CB32+CD32+BZ32+CF32+CH32+BT32+BV32+AP32+AR32+AT32+AV32+BL32+BN32+BR32+BB32+BD32+BF32+BH32+BX32+CJ32+CL32+CN32+CP32+CR32)</f>
        <v>193667.59999999998</v>
      </c>
      <c r="CU32" s="42">
        <f t="shared" si="44"/>
        <v>5</v>
      </c>
    </row>
    <row r="33" spans="1:99" s="46" customFormat="1" x14ac:dyDescent="0.25">
      <c r="A33" s="96">
        <v>6</v>
      </c>
      <c r="B33" s="96"/>
      <c r="C33" s="80" t="s">
        <v>141</v>
      </c>
      <c r="D33" s="85">
        <v>11480</v>
      </c>
      <c r="E33" s="86">
        <v>1.54</v>
      </c>
      <c r="F33" s="82">
        <v>1</v>
      </c>
      <c r="G33" s="87"/>
      <c r="H33" s="87"/>
      <c r="I33" s="87"/>
      <c r="J33" s="90">
        <v>2.57</v>
      </c>
      <c r="K33" s="24">
        <f>K34</f>
        <v>0</v>
      </c>
      <c r="L33" s="24">
        <f>L34</f>
        <v>0</v>
      </c>
      <c r="M33" s="24">
        <f>M34</f>
        <v>0</v>
      </c>
      <c r="N33" s="24">
        <f t="shared" ref="N33:CH33" si="93">N34</f>
        <v>0</v>
      </c>
      <c r="O33" s="24">
        <f t="shared" si="93"/>
        <v>0</v>
      </c>
      <c r="P33" s="24">
        <f t="shared" si="93"/>
        <v>0</v>
      </c>
      <c r="Q33" s="25">
        <f t="shared" si="93"/>
        <v>0</v>
      </c>
      <c r="R33" s="24">
        <f t="shared" si="93"/>
        <v>0</v>
      </c>
      <c r="S33" s="24">
        <f t="shared" si="93"/>
        <v>0</v>
      </c>
      <c r="T33" s="24">
        <f t="shared" si="93"/>
        <v>0</v>
      </c>
      <c r="U33" s="91">
        <f t="shared" si="93"/>
        <v>600</v>
      </c>
      <c r="V33" s="91">
        <f t="shared" si="93"/>
        <v>14850527.999999998</v>
      </c>
      <c r="W33" s="24">
        <f t="shared" si="93"/>
        <v>0</v>
      </c>
      <c r="X33" s="24">
        <f t="shared" si="93"/>
        <v>0</v>
      </c>
      <c r="Y33" s="24">
        <f t="shared" si="93"/>
        <v>0</v>
      </c>
      <c r="Z33" s="24">
        <f t="shared" si="93"/>
        <v>0</v>
      </c>
      <c r="AA33" s="24">
        <f t="shared" si="93"/>
        <v>1</v>
      </c>
      <c r="AB33" s="24">
        <f t="shared" si="93"/>
        <v>24750.880000000001</v>
      </c>
      <c r="AC33" s="24">
        <f>AC34</f>
        <v>0</v>
      </c>
      <c r="AD33" s="24">
        <f>AD34</f>
        <v>0</v>
      </c>
      <c r="AE33" s="24">
        <f t="shared" si="93"/>
        <v>0</v>
      </c>
      <c r="AF33" s="24">
        <f t="shared" si="93"/>
        <v>0</v>
      </c>
      <c r="AG33" s="25">
        <f t="shared" si="93"/>
        <v>5</v>
      </c>
      <c r="AH33" s="24">
        <f t="shared" si="93"/>
        <v>148505.28</v>
      </c>
      <c r="AI33" s="123">
        <v>7</v>
      </c>
      <c r="AJ33" s="92">
        <f t="shared" si="93"/>
        <v>173256.16</v>
      </c>
      <c r="AK33" s="91">
        <f>AK34</f>
        <v>0</v>
      </c>
      <c r="AL33" s="91">
        <f>AL34</f>
        <v>0</v>
      </c>
      <c r="AM33" s="24">
        <f t="shared" si="93"/>
        <v>0</v>
      </c>
      <c r="AN33" s="24">
        <f t="shared" si="93"/>
        <v>0</v>
      </c>
      <c r="AO33" s="24">
        <f t="shared" si="93"/>
        <v>0</v>
      </c>
      <c r="AP33" s="24">
        <f t="shared" si="93"/>
        <v>0</v>
      </c>
      <c r="AQ33" s="24">
        <f t="shared" si="93"/>
        <v>0</v>
      </c>
      <c r="AR33" s="24">
        <f t="shared" si="93"/>
        <v>0</v>
      </c>
      <c r="AS33" s="24">
        <f t="shared" si="93"/>
        <v>0</v>
      </c>
      <c r="AT33" s="24">
        <f t="shared" si="93"/>
        <v>0</v>
      </c>
      <c r="AU33" s="24">
        <f t="shared" si="93"/>
        <v>0</v>
      </c>
      <c r="AV33" s="24">
        <f t="shared" si="93"/>
        <v>0</v>
      </c>
      <c r="AW33" s="24">
        <f t="shared" si="93"/>
        <v>3</v>
      </c>
      <c r="AX33" s="24">
        <f t="shared" si="93"/>
        <v>74252.639999999999</v>
      </c>
      <c r="AY33" s="24">
        <f t="shared" si="93"/>
        <v>11</v>
      </c>
      <c r="AZ33" s="24">
        <f t="shared" si="93"/>
        <v>272259.68</v>
      </c>
      <c r="BA33" s="24">
        <f t="shared" si="93"/>
        <v>9</v>
      </c>
      <c r="BB33" s="24">
        <f t="shared" si="93"/>
        <v>222757.92</v>
      </c>
      <c r="BC33" s="24">
        <f t="shared" si="93"/>
        <v>0</v>
      </c>
      <c r="BD33" s="24">
        <f t="shared" si="93"/>
        <v>0</v>
      </c>
      <c r="BE33" s="24">
        <f t="shared" si="93"/>
        <v>0</v>
      </c>
      <c r="BF33" s="24">
        <f t="shared" si="93"/>
        <v>0</v>
      </c>
      <c r="BG33" s="24">
        <f t="shared" si="93"/>
        <v>56</v>
      </c>
      <c r="BH33" s="24">
        <f t="shared" si="93"/>
        <v>1386049.28</v>
      </c>
      <c r="BI33" s="24">
        <f t="shared" si="93"/>
        <v>0</v>
      </c>
      <c r="BJ33" s="24">
        <f t="shared" si="93"/>
        <v>0</v>
      </c>
      <c r="BK33" s="24">
        <f>BK34</f>
        <v>0</v>
      </c>
      <c r="BL33" s="24">
        <f>BL34</f>
        <v>0</v>
      </c>
      <c r="BM33" s="24">
        <f>BM34</f>
        <v>0</v>
      </c>
      <c r="BN33" s="24">
        <f>BN34</f>
        <v>0</v>
      </c>
      <c r="BO33" s="24">
        <f t="shared" si="93"/>
        <v>5</v>
      </c>
      <c r="BP33" s="24">
        <f t="shared" si="93"/>
        <v>148505.28</v>
      </c>
      <c r="BQ33" s="25">
        <f t="shared" si="93"/>
        <v>2</v>
      </c>
      <c r="BR33" s="24">
        <f t="shared" si="93"/>
        <v>59402.112000000001</v>
      </c>
      <c r="BS33" s="122">
        <v>1</v>
      </c>
      <c r="BT33" s="122">
        <f t="shared" si="93"/>
        <v>29701.056</v>
      </c>
      <c r="BU33" s="24">
        <f t="shared" si="93"/>
        <v>50</v>
      </c>
      <c r="BV33" s="24">
        <f t="shared" si="93"/>
        <v>1485052.8</v>
      </c>
      <c r="BW33" s="25">
        <f t="shared" si="93"/>
        <v>0</v>
      </c>
      <c r="BX33" s="24">
        <f t="shared" si="93"/>
        <v>0</v>
      </c>
      <c r="BY33" s="24">
        <f t="shared" si="93"/>
        <v>5</v>
      </c>
      <c r="BZ33" s="24">
        <f t="shared" si="93"/>
        <v>148505.28</v>
      </c>
      <c r="CA33" s="24">
        <f t="shared" si="93"/>
        <v>0</v>
      </c>
      <c r="CB33" s="24">
        <f t="shared" si="93"/>
        <v>0</v>
      </c>
      <c r="CC33" s="24">
        <f t="shared" si="93"/>
        <v>5</v>
      </c>
      <c r="CD33" s="24">
        <f t="shared" si="93"/>
        <v>148505.28</v>
      </c>
      <c r="CE33" s="24">
        <f t="shared" si="93"/>
        <v>3</v>
      </c>
      <c r="CF33" s="24">
        <f t="shared" si="93"/>
        <v>89103.167999999991</v>
      </c>
      <c r="CG33" s="24">
        <f t="shared" si="93"/>
        <v>0</v>
      </c>
      <c r="CH33" s="24">
        <f t="shared" si="93"/>
        <v>0</v>
      </c>
      <c r="CI33" s="25">
        <f t="shared" ref="CI33:CT33" si="94">CI34</f>
        <v>4</v>
      </c>
      <c r="CJ33" s="24">
        <f t="shared" si="94"/>
        <v>118804.224</v>
      </c>
      <c r="CK33" s="24">
        <f t="shared" si="94"/>
        <v>5</v>
      </c>
      <c r="CL33" s="24">
        <f t="shared" si="94"/>
        <v>148505.28</v>
      </c>
      <c r="CM33" s="25">
        <v>10</v>
      </c>
      <c r="CN33" s="24">
        <f t="shared" si="94"/>
        <v>394246.16</v>
      </c>
      <c r="CO33" s="24">
        <f t="shared" si="94"/>
        <v>1</v>
      </c>
      <c r="CP33" s="24">
        <f t="shared" si="94"/>
        <v>45435.544000000002</v>
      </c>
      <c r="CQ33" s="24">
        <f t="shared" si="94"/>
        <v>0</v>
      </c>
      <c r="CR33" s="24">
        <f t="shared" si="94"/>
        <v>0</v>
      </c>
      <c r="CS33" s="92">
        <f t="shared" si="94"/>
        <v>783</v>
      </c>
      <c r="CT33" s="92">
        <f t="shared" si="94"/>
        <v>19968126.024</v>
      </c>
      <c r="CU33" s="42"/>
    </row>
    <row r="34" spans="1:99" x14ac:dyDescent="0.25">
      <c r="A34" s="95"/>
      <c r="B34" s="47">
        <v>12</v>
      </c>
      <c r="C34" s="16" t="s">
        <v>142</v>
      </c>
      <c r="D34" s="8">
        <v>11480</v>
      </c>
      <c r="E34" s="9">
        <v>1.54</v>
      </c>
      <c r="F34" s="19">
        <v>1</v>
      </c>
      <c r="G34" s="8">
        <v>1.4</v>
      </c>
      <c r="H34" s="8">
        <v>1.68</v>
      </c>
      <c r="I34" s="8">
        <v>2.23</v>
      </c>
      <c r="J34" s="10">
        <v>2.57</v>
      </c>
      <c r="K34" s="26"/>
      <c r="L34" s="11">
        <f>SUM(K34*$D34*$E34*$F34*$G34*$L$10)</f>
        <v>0</v>
      </c>
      <c r="M34" s="26"/>
      <c r="N34" s="11">
        <f t="shared" si="45"/>
        <v>0</v>
      </c>
      <c r="O34" s="26"/>
      <c r="P34" s="11">
        <f>SUM(O34*$D34*$E34*$F34*$G34*$P$10)</f>
        <v>0</v>
      </c>
      <c r="Q34" s="73"/>
      <c r="R34" s="11">
        <f>SUM(Q34*$D34*$E34*$F34*$G34*$R$10)</f>
        <v>0</v>
      </c>
      <c r="S34" s="26"/>
      <c r="T34" s="11">
        <f>SUM(S34*$D34*$E34*$F34*$G34*$T$10)</f>
        <v>0</v>
      </c>
      <c r="U34" s="70">
        <f>610-10</f>
        <v>600</v>
      </c>
      <c r="V34" s="12">
        <f>SUM(U34*$D34*$E34*$F34*$G34*$V$10)</f>
        <v>14850527.999999998</v>
      </c>
      <c r="W34" s="13"/>
      <c r="X34" s="11">
        <f t="shared" si="46"/>
        <v>0</v>
      </c>
      <c r="Y34" s="26"/>
      <c r="Z34" s="11">
        <f>SUM(Y34*$D34*$E34*$F34*$G34*$Z$10)</f>
        <v>0</v>
      </c>
      <c r="AA34" s="26">
        <v>1</v>
      </c>
      <c r="AB34" s="11">
        <f>SUM(AA34*$D34*$E34*$F34*$G34*$AB$10)</f>
        <v>24750.880000000001</v>
      </c>
      <c r="AC34" s="26"/>
      <c r="AD34" s="11">
        <f>SUM(AC34*$D34*$E34*$F34*$G34*$AD$10)</f>
        <v>0</v>
      </c>
      <c r="AE34" s="26"/>
      <c r="AF34" s="11">
        <f>AE34*$D34*$E34*$F34*$H34*$AF$10</f>
        <v>0</v>
      </c>
      <c r="AG34" s="75">
        <v>5</v>
      </c>
      <c r="AH34" s="11">
        <f>AG34*$D34*$E34*$F34*$H34*$AH$10</f>
        <v>148505.28</v>
      </c>
      <c r="AI34" s="116">
        <v>7</v>
      </c>
      <c r="AJ34" s="11">
        <f>SUM(AI34*$D34*$E34*$F34*$G34*$AJ$10)</f>
        <v>173256.16</v>
      </c>
      <c r="AK34" s="73"/>
      <c r="AL34" s="12">
        <f>SUM(AK34*$D34*$E34*$F34*$G34*$AL$10)</f>
        <v>0</v>
      </c>
      <c r="AM34" s="26"/>
      <c r="AN34" s="11">
        <f>SUM(AM34*$D34*$E34*$F34*$G34*$AN$10)</f>
        <v>0</v>
      </c>
      <c r="AO34" s="26"/>
      <c r="AP34" s="11">
        <f>SUM(AO34*$D34*$E34*$F34*$G34*$AP$10)</f>
        <v>0</v>
      </c>
      <c r="AQ34" s="26"/>
      <c r="AR34" s="11">
        <f>SUM(AQ34*$D34*$E34*$F34*$G34*$AR$10)</f>
        <v>0</v>
      </c>
      <c r="AS34" s="26"/>
      <c r="AT34" s="11">
        <f>SUM(AS34*$D34*$E34*$F34*$G34*$AT$10)</f>
        <v>0</v>
      </c>
      <c r="AU34" s="26"/>
      <c r="AV34" s="11">
        <f>SUM(AU34*$D34*$E34*$F34*$G34*$AV$10)</f>
        <v>0</v>
      </c>
      <c r="AW34" s="26">
        <v>3</v>
      </c>
      <c r="AX34" s="11">
        <f>SUM(AW34*$D34*$E34*$F34*$G34*$AX$10)</f>
        <v>74252.639999999999</v>
      </c>
      <c r="AY34" s="26">
        <v>11</v>
      </c>
      <c r="AZ34" s="11">
        <f>SUM(AY34*$D34*$E34*$F34*$G34*$AZ$10)</f>
        <v>272259.68</v>
      </c>
      <c r="BA34" s="26">
        <v>9</v>
      </c>
      <c r="BB34" s="11">
        <f>SUM(BA34*$D34*$E34*$F34*$G34*$BB$10)</f>
        <v>222757.92</v>
      </c>
      <c r="BC34" s="26"/>
      <c r="BD34" s="11">
        <f>SUM(BC34*$D34*$E34*$F34*$G34*$BD$10)</f>
        <v>0</v>
      </c>
      <c r="BE34" s="26"/>
      <c r="BF34" s="11">
        <f>SUM(BE34*$D34*$E34*$F34*$G34*$BF$10)</f>
        <v>0</v>
      </c>
      <c r="BG34" s="26">
        <v>56</v>
      </c>
      <c r="BH34" s="11">
        <f>SUM(BG34*$D34*$E34*$F34*$G34*$BH$10)</f>
        <v>1386049.28</v>
      </c>
      <c r="BI34" s="26"/>
      <c r="BJ34" s="11">
        <f>BI34*$D34*$E34*$F34*$H34*$BJ$10</f>
        <v>0</v>
      </c>
      <c r="BK34" s="26"/>
      <c r="BL34" s="11">
        <f>BK34*$D34*$E34*$F34*$H34*$BL$10</f>
        <v>0</v>
      </c>
      <c r="BM34" s="26"/>
      <c r="BN34" s="11">
        <f>BM34*$D34*$E34*$F34*$H34*$BN$10</f>
        <v>0</v>
      </c>
      <c r="BO34" s="26">
        <v>5</v>
      </c>
      <c r="BP34" s="11">
        <f>BO34*$D34*$E34*$F34*$H34*$BP$10</f>
        <v>148505.28</v>
      </c>
      <c r="BQ34" s="75">
        <v>2</v>
      </c>
      <c r="BR34" s="11">
        <f>BQ34*$D34*$E34*$F34*$H34*$BR$10</f>
        <v>59402.112000000001</v>
      </c>
      <c r="BS34" s="120">
        <v>1</v>
      </c>
      <c r="BT34" s="115">
        <f>BS34*$D34*$E34*$F34*$H34*$BT$10</f>
        <v>29701.056</v>
      </c>
      <c r="BU34" s="26">
        <v>50</v>
      </c>
      <c r="BV34" s="11">
        <f>BU34*$D34*$E34*$F34*$H34*$BV$10</f>
        <v>1485052.8</v>
      </c>
      <c r="BW34" s="75"/>
      <c r="BX34" s="11">
        <f>BW34*$D34*$E34*$F34*$H34*$BX$10</f>
        <v>0</v>
      </c>
      <c r="BY34" s="74">
        <v>5</v>
      </c>
      <c r="BZ34" s="11">
        <f>BY34*$D34*$E34*$F34*$H34*$BZ$10</f>
        <v>148505.28</v>
      </c>
      <c r="CA34" s="26"/>
      <c r="CB34" s="11">
        <f>CA34*$D34*$E34*$F34*$H34*$CB$10</f>
        <v>0</v>
      </c>
      <c r="CC34" s="26">
        <v>5</v>
      </c>
      <c r="CD34" s="11">
        <f>CC34*$D34*$E34*$F34*$H34*$CD$10</f>
        <v>148505.28</v>
      </c>
      <c r="CE34" s="74">
        <v>3</v>
      </c>
      <c r="CF34" s="11">
        <f>CE34*$D34*$E34*$F34*$H34*$CF$10</f>
        <v>89103.167999999991</v>
      </c>
      <c r="CG34" s="74"/>
      <c r="CH34" s="11">
        <f>CG34*$D34*$E34*$F34*$H34*$CH$10</f>
        <v>0</v>
      </c>
      <c r="CI34" s="73">
        <v>4</v>
      </c>
      <c r="CJ34" s="11">
        <f>CI34*$D34*$E34*$F34*$H34*$CJ$10</f>
        <v>118804.224</v>
      </c>
      <c r="CK34" s="26">
        <v>5</v>
      </c>
      <c r="CL34" s="11">
        <f>CK34*$D34*$E34*$F34*$H34*$CL$10</f>
        <v>148505.28</v>
      </c>
      <c r="CM34" s="75">
        <v>10</v>
      </c>
      <c r="CN34" s="11">
        <f>CM34*$D34*$E34*$F34*$I34*$CN$10</f>
        <v>394246.16</v>
      </c>
      <c r="CO34" s="74">
        <v>1</v>
      </c>
      <c r="CP34" s="11">
        <f>CO34*$D34*$E34*$F34*$J34*$CP$10</f>
        <v>45435.544000000002</v>
      </c>
      <c r="CQ34" s="11"/>
      <c r="CR34" s="11">
        <f>CQ34*D34*E34*F34</f>
        <v>0</v>
      </c>
      <c r="CS34" s="49">
        <f>SUM(M34+K34+W34+O34+Q34+Y34+U34+S34+AA34+AE34+AC34+AG34+AI34+AM34+BI34+BO34+AK34+AW34+AY34+CA34+CC34+BY34+CE34+CG34+BS34+BU34+AO34+AQ34+AS34+AU34+BK34+BM34+BQ34+BA34+BC34+BE34+BG34+BW34+CI34+CK34+CM34+CO34+CQ34)</f>
        <v>783</v>
      </c>
      <c r="CT34" s="49">
        <f>SUM(N34+L34+X34+P34+R34+Z34+V34+T34+AB34+AF34+AD34+AH34+AJ34+AN34+BJ34+BP34+AL34+AX34+AZ34+CB34+CD34+BZ34+CF34+CH34+BT34+BV34+AP34+AR34+AT34+AV34+BL34+BN34+BR34+BB34+BD34+BF34+BH34+BX34+CJ34+CL34+CN34+CP34+CR34)</f>
        <v>19968126.024</v>
      </c>
      <c r="CU34" s="42">
        <f t="shared" si="44"/>
        <v>783</v>
      </c>
    </row>
    <row r="35" spans="1:99" s="46" customFormat="1" x14ac:dyDescent="0.25">
      <c r="A35" s="96">
        <v>7</v>
      </c>
      <c r="B35" s="96"/>
      <c r="C35" s="80" t="s">
        <v>143</v>
      </c>
      <c r="D35" s="85">
        <v>11480</v>
      </c>
      <c r="E35" s="86">
        <v>0.98</v>
      </c>
      <c r="F35" s="82">
        <v>1</v>
      </c>
      <c r="G35" s="87"/>
      <c r="H35" s="87"/>
      <c r="I35" s="87"/>
      <c r="J35" s="90">
        <v>2.57</v>
      </c>
      <c r="K35" s="24">
        <f>K36</f>
        <v>0</v>
      </c>
      <c r="L35" s="24">
        <f>L36</f>
        <v>0</v>
      </c>
      <c r="M35" s="24">
        <f>M36</f>
        <v>0</v>
      </c>
      <c r="N35" s="24">
        <f t="shared" ref="N35:CH35" si="95">N36</f>
        <v>0</v>
      </c>
      <c r="O35" s="24">
        <f t="shared" si="95"/>
        <v>8</v>
      </c>
      <c r="P35" s="24">
        <f t="shared" si="95"/>
        <v>126004.47999999998</v>
      </c>
      <c r="Q35" s="25">
        <f t="shared" si="95"/>
        <v>0</v>
      </c>
      <c r="R35" s="24">
        <f t="shared" si="95"/>
        <v>0</v>
      </c>
      <c r="S35" s="24">
        <f t="shared" si="95"/>
        <v>0</v>
      </c>
      <c r="T35" s="24">
        <f t="shared" si="95"/>
        <v>0</v>
      </c>
      <c r="U35" s="91">
        <f t="shared" si="95"/>
        <v>0</v>
      </c>
      <c r="V35" s="91">
        <f t="shared" si="95"/>
        <v>0</v>
      </c>
      <c r="W35" s="24">
        <f t="shared" si="95"/>
        <v>0</v>
      </c>
      <c r="X35" s="24">
        <f t="shared" si="95"/>
        <v>0</v>
      </c>
      <c r="Y35" s="24">
        <f t="shared" si="95"/>
        <v>0</v>
      </c>
      <c r="Z35" s="24">
        <f t="shared" si="95"/>
        <v>0</v>
      </c>
      <c r="AA35" s="24">
        <f t="shared" si="95"/>
        <v>0</v>
      </c>
      <c r="AB35" s="24">
        <f t="shared" si="95"/>
        <v>0</v>
      </c>
      <c r="AC35" s="24">
        <f>AC36</f>
        <v>0</v>
      </c>
      <c r="AD35" s="24">
        <f>AD36</f>
        <v>0</v>
      </c>
      <c r="AE35" s="24">
        <f t="shared" si="95"/>
        <v>0</v>
      </c>
      <c r="AF35" s="24">
        <f t="shared" si="95"/>
        <v>0</v>
      </c>
      <c r="AG35" s="25">
        <f t="shared" si="95"/>
        <v>0</v>
      </c>
      <c r="AH35" s="24">
        <f t="shared" si="95"/>
        <v>0</v>
      </c>
      <c r="AI35" s="123">
        <v>3</v>
      </c>
      <c r="AJ35" s="92">
        <f t="shared" si="95"/>
        <v>47251.679999999993</v>
      </c>
      <c r="AK35" s="91">
        <f>AK36</f>
        <v>0</v>
      </c>
      <c r="AL35" s="91">
        <f>AL36</f>
        <v>0</v>
      </c>
      <c r="AM35" s="24">
        <f t="shared" si="95"/>
        <v>0</v>
      </c>
      <c r="AN35" s="24">
        <f t="shared" si="95"/>
        <v>0</v>
      </c>
      <c r="AO35" s="24">
        <f t="shared" si="95"/>
        <v>0</v>
      </c>
      <c r="AP35" s="24">
        <f t="shared" si="95"/>
        <v>0</v>
      </c>
      <c r="AQ35" s="24">
        <f t="shared" si="95"/>
        <v>0</v>
      </c>
      <c r="AR35" s="24">
        <f t="shared" si="95"/>
        <v>0</v>
      </c>
      <c r="AS35" s="24">
        <f t="shared" si="95"/>
        <v>0</v>
      </c>
      <c r="AT35" s="24">
        <f t="shared" si="95"/>
        <v>0</v>
      </c>
      <c r="AU35" s="24">
        <f t="shared" si="95"/>
        <v>0</v>
      </c>
      <c r="AV35" s="24">
        <f t="shared" si="95"/>
        <v>0</v>
      </c>
      <c r="AW35" s="24">
        <f t="shared" si="95"/>
        <v>0</v>
      </c>
      <c r="AX35" s="24">
        <f t="shared" si="95"/>
        <v>0</v>
      </c>
      <c r="AY35" s="24">
        <f t="shared" si="95"/>
        <v>0</v>
      </c>
      <c r="AZ35" s="24">
        <f t="shared" si="95"/>
        <v>0</v>
      </c>
      <c r="BA35" s="24">
        <f t="shared" si="95"/>
        <v>0</v>
      </c>
      <c r="BB35" s="24">
        <f t="shared" si="95"/>
        <v>0</v>
      </c>
      <c r="BC35" s="24">
        <f t="shared" si="95"/>
        <v>0</v>
      </c>
      <c r="BD35" s="24">
        <f t="shared" si="95"/>
        <v>0</v>
      </c>
      <c r="BE35" s="24">
        <f t="shared" si="95"/>
        <v>0</v>
      </c>
      <c r="BF35" s="24">
        <f t="shared" si="95"/>
        <v>0</v>
      </c>
      <c r="BG35" s="24">
        <f t="shared" si="95"/>
        <v>0</v>
      </c>
      <c r="BH35" s="24">
        <f t="shared" si="95"/>
        <v>0</v>
      </c>
      <c r="BI35" s="24">
        <f t="shared" si="95"/>
        <v>0</v>
      </c>
      <c r="BJ35" s="24">
        <f t="shared" si="95"/>
        <v>0</v>
      </c>
      <c r="BK35" s="24">
        <f>BK36</f>
        <v>0</v>
      </c>
      <c r="BL35" s="24">
        <f>BL36</f>
        <v>0</v>
      </c>
      <c r="BM35" s="24">
        <f>BM36</f>
        <v>0</v>
      </c>
      <c r="BN35" s="24">
        <f>BN36</f>
        <v>0</v>
      </c>
      <c r="BO35" s="24">
        <f t="shared" si="95"/>
        <v>0</v>
      </c>
      <c r="BP35" s="24">
        <f t="shared" si="95"/>
        <v>0</v>
      </c>
      <c r="BQ35" s="25">
        <f t="shared" si="95"/>
        <v>0</v>
      </c>
      <c r="BR35" s="24">
        <f t="shared" si="95"/>
        <v>0</v>
      </c>
      <c r="BS35" s="122">
        <v>1</v>
      </c>
      <c r="BT35" s="122">
        <f t="shared" si="95"/>
        <v>18900.671999999999</v>
      </c>
      <c r="BU35" s="24">
        <f t="shared" si="95"/>
        <v>3</v>
      </c>
      <c r="BV35" s="24">
        <f t="shared" si="95"/>
        <v>56702.015999999996</v>
      </c>
      <c r="BW35" s="25">
        <f t="shared" si="95"/>
        <v>0</v>
      </c>
      <c r="BX35" s="24">
        <f t="shared" si="95"/>
        <v>0</v>
      </c>
      <c r="BY35" s="24">
        <f t="shared" si="95"/>
        <v>0</v>
      </c>
      <c r="BZ35" s="24">
        <f t="shared" si="95"/>
        <v>0</v>
      </c>
      <c r="CA35" s="24">
        <f t="shared" si="95"/>
        <v>0</v>
      </c>
      <c r="CB35" s="24">
        <f t="shared" si="95"/>
        <v>0</v>
      </c>
      <c r="CC35" s="24">
        <f t="shared" si="95"/>
        <v>1</v>
      </c>
      <c r="CD35" s="24">
        <f t="shared" si="95"/>
        <v>18900.671999999999</v>
      </c>
      <c r="CE35" s="24">
        <f t="shared" si="95"/>
        <v>0</v>
      </c>
      <c r="CF35" s="24">
        <f t="shared" si="95"/>
        <v>0</v>
      </c>
      <c r="CG35" s="24">
        <f t="shared" si="95"/>
        <v>0</v>
      </c>
      <c r="CH35" s="24">
        <f t="shared" si="95"/>
        <v>0</v>
      </c>
      <c r="CI35" s="25">
        <f t="shared" ref="CI35:CT35" si="96">CI36</f>
        <v>1</v>
      </c>
      <c r="CJ35" s="24">
        <f t="shared" si="96"/>
        <v>18900.671999999999</v>
      </c>
      <c r="CK35" s="24">
        <f t="shared" si="96"/>
        <v>0</v>
      </c>
      <c r="CL35" s="24">
        <f t="shared" si="96"/>
        <v>0</v>
      </c>
      <c r="CM35" s="25">
        <v>0</v>
      </c>
      <c r="CN35" s="24">
        <f t="shared" si="96"/>
        <v>0</v>
      </c>
      <c r="CO35" s="24">
        <f t="shared" si="96"/>
        <v>0</v>
      </c>
      <c r="CP35" s="24">
        <f t="shared" si="96"/>
        <v>0</v>
      </c>
      <c r="CQ35" s="24">
        <f t="shared" si="96"/>
        <v>0</v>
      </c>
      <c r="CR35" s="24">
        <f t="shared" si="96"/>
        <v>0</v>
      </c>
      <c r="CS35" s="92">
        <f t="shared" si="96"/>
        <v>17</v>
      </c>
      <c r="CT35" s="92">
        <f t="shared" si="96"/>
        <v>286660.19199999998</v>
      </c>
      <c r="CU35" s="42"/>
    </row>
    <row r="36" spans="1:99" ht="30" x14ac:dyDescent="0.25">
      <c r="A36" s="95"/>
      <c r="B36" s="47">
        <v>13</v>
      </c>
      <c r="C36" s="16" t="s">
        <v>144</v>
      </c>
      <c r="D36" s="8">
        <v>11480</v>
      </c>
      <c r="E36" s="9">
        <v>0.98</v>
      </c>
      <c r="F36" s="19">
        <v>1</v>
      </c>
      <c r="G36" s="8">
        <v>1.4</v>
      </c>
      <c r="H36" s="8">
        <v>1.68</v>
      </c>
      <c r="I36" s="8">
        <v>2.23</v>
      </c>
      <c r="J36" s="10">
        <v>2.57</v>
      </c>
      <c r="K36" s="26"/>
      <c r="L36" s="11">
        <f>SUM(K36*$D36*$E36*$F36*$G36*$L$10)</f>
        <v>0</v>
      </c>
      <c r="M36" s="26"/>
      <c r="N36" s="11">
        <f t="shared" si="45"/>
        <v>0</v>
      </c>
      <c r="O36" s="26">
        <v>8</v>
      </c>
      <c r="P36" s="11">
        <f>SUM(O36*$D36*$E36*$F36*$G36*$P$10)</f>
        <v>126004.47999999998</v>
      </c>
      <c r="Q36" s="73"/>
      <c r="R36" s="11">
        <f>SUM(Q36*$D36*$E36*$F36*$G36*$R$10)</f>
        <v>0</v>
      </c>
      <c r="S36" s="26"/>
      <c r="T36" s="11">
        <f>SUM(S36*$D36*$E36*$F36*$G36*$T$10)</f>
        <v>0</v>
      </c>
      <c r="U36" s="12"/>
      <c r="V36" s="12">
        <f>SUM(U36*$D36*$E36*$F36*$G36*$V$10)</f>
        <v>0</v>
      </c>
      <c r="W36" s="13"/>
      <c r="X36" s="11">
        <f t="shared" si="46"/>
        <v>0</v>
      </c>
      <c r="Y36" s="26"/>
      <c r="Z36" s="11">
        <f>SUM(Y36*$D36*$E36*$F36*$G36*$Z$10)</f>
        <v>0</v>
      </c>
      <c r="AA36" s="26"/>
      <c r="AB36" s="11">
        <f>SUM(AA36*$D36*$E36*$F36*$G36*$AB$10)</f>
        <v>0</v>
      </c>
      <c r="AC36" s="26"/>
      <c r="AD36" s="11">
        <f>SUM(AC36*$D36*$E36*$F36*$G36*$AD$10)</f>
        <v>0</v>
      </c>
      <c r="AE36" s="26"/>
      <c r="AF36" s="11">
        <f>AE36*$D36*$E36*$F36*$H36*$AF$10</f>
        <v>0</v>
      </c>
      <c r="AG36" s="73"/>
      <c r="AH36" s="11">
        <f>AG36*$D36*$E36*$F36*$H36*$AH$10</f>
        <v>0</v>
      </c>
      <c r="AI36" s="116">
        <v>3</v>
      </c>
      <c r="AJ36" s="11">
        <f>SUM(AI36*$D36*$E36*$F36*$G36*$AJ$10)</f>
        <v>47251.679999999993</v>
      </c>
      <c r="AK36" s="73"/>
      <c r="AL36" s="12">
        <f>SUM(AK36*$D36*$E36*$F36*$G36*$AL$10)</f>
        <v>0</v>
      </c>
      <c r="AM36" s="26"/>
      <c r="AN36" s="11">
        <f>SUM(AM36*$D36*$E36*$F36*$G36*$AN$10)</f>
        <v>0</v>
      </c>
      <c r="AO36" s="26"/>
      <c r="AP36" s="11">
        <f>SUM(AO36*$D36*$E36*$F36*$G36*$AP$10)</f>
        <v>0</v>
      </c>
      <c r="AQ36" s="26"/>
      <c r="AR36" s="11">
        <f>SUM(AQ36*$D36*$E36*$F36*$G36*$AR$10)</f>
        <v>0</v>
      </c>
      <c r="AS36" s="26"/>
      <c r="AT36" s="11">
        <f>SUM(AS36*$D36*$E36*$F36*$G36*$AT$10)</f>
        <v>0</v>
      </c>
      <c r="AU36" s="26"/>
      <c r="AV36" s="11">
        <f>SUM(AU36*$D36*$E36*$F36*$G36*$AV$10)</f>
        <v>0</v>
      </c>
      <c r="AW36" s="26"/>
      <c r="AX36" s="11">
        <f>SUM(AW36*$D36*$E36*$F36*$G36*$AX$10)</f>
        <v>0</v>
      </c>
      <c r="AY36" s="26"/>
      <c r="AZ36" s="11">
        <f>SUM(AY36*$D36*$E36*$F36*$G36*$AZ$10)</f>
        <v>0</v>
      </c>
      <c r="BA36" s="26"/>
      <c r="BB36" s="11">
        <f>SUM(BA36*$D36*$E36*$F36*$G36*$BB$10)</f>
        <v>0</v>
      </c>
      <c r="BC36" s="26"/>
      <c r="BD36" s="11">
        <f>SUM(BC36*$D36*$E36*$F36*$G36*$BD$10)</f>
        <v>0</v>
      </c>
      <c r="BE36" s="26"/>
      <c r="BF36" s="11">
        <f>SUM(BE36*$D36*$E36*$F36*$G36*$BF$10)</f>
        <v>0</v>
      </c>
      <c r="BG36" s="26"/>
      <c r="BH36" s="11">
        <f>SUM(BG36*$D36*$E36*$F36*$G36*$BH$10)</f>
        <v>0</v>
      </c>
      <c r="BI36" s="26"/>
      <c r="BJ36" s="11">
        <f>BI36*$D36*$E36*$F36*$H36*$BJ$10</f>
        <v>0</v>
      </c>
      <c r="BK36" s="26"/>
      <c r="BL36" s="11">
        <f>BK36*$D36*$E36*$F36*$H36*$BL$10</f>
        <v>0</v>
      </c>
      <c r="BM36" s="26"/>
      <c r="BN36" s="11">
        <f>BM36*$D36*$E36*$F36*$H36*$BN$10</f>
        <v>0</v>
      </c>
      <c r="BO36" s="26"/>
      <c r="BP36" s="11">
        <f>BO36*$D36*$E36*$F36*$H36*$BP$10</f>
        <v>0</v>
      </c>
      <c r="BQ36" s="73"/>
      <c r="BR36" s="11">
        <f>BQ36*$D36*$E36*$F36*$H36*$BR$10</f>
        <v>0</v>
      </c>
      <c r="BS36" s="115">
        <v>1</v>
      </c>
      <c r="BT36" s="115">
        <f>BS36*$D36*$E36*$F36*$H36*$BT$10</f>
        <v>18900.671999999999</v>
      </c>
      <c r="BU36" s="26">
        <v>3</v>
      </c>
      <c r="BV36" s="11">
        <f>BU36*$D36*$E36*$F36*$H36*$BV$10</f>
        <v>56702.015999999996</v>
      </c>
      <c r="BW36" s="73"/>
      <c r="BX36" s="11">
        <f>BW36*$D36*$E36*$F36*$H36*$BX$10</f>
        <v>0</v>
      </c>
      <c r="BY36" s="26"/>
      <c r="BZ36" s="11">
        <f>BY36*$D36*$E36*$F36*$H36*$BZ$10</f>
        <v>0</v>
      </c>
      <c r="CA36" s="26"/>
      <c r="CB36" s="11">
        <f>CA36*$D36*$E36*$F36*$H36*$CB$10</f>
        <v>0</v>
      </c>
      <c r="CC36" s="26">
        <v>1</v>
      </c>
      <c r="CD36" s="11">
        <f>CC36*$D36*$E36*$F36*$H36*$CD$10</f>
        <v>18900.671999999999</v>
      </c>
      <c r="CE36" s="26"/>
      <c r="CF36" s="11">
        <f>CE36*$D36*$E36*$F36*$H36*$CF$10</f>
        <v>0</v>
      </c>
      <c r="CG36" s="26"/>
      <c r="CH36" s="11">
        <f>CG36*$D36*$E36*$F36*$H36*$CH$10</f>
        <v>0</v>
      </c>
      <c r="CI36" s="73">
        <v>1</v>
      </c>
      <c r="CJ36" s="11">
        <f>CI36*$D36*$E36*$F36*$H36*$CJ$10</f>
        <v>18900.671999999999</v>
      </c>
      <c r="CK36" s="26"/>
      <c r="CL36" s="11">
        <f>CK36*$D36*$E36*$F36*$H36*$CL$10</f>
        <v>0</v>
      </c>
      <c r="CM36" s="73"/>
      <c r="CN36" s="11">
        <f>CM36*$D36*$E36*$F36*$I36*$CN$10</f>
        <v>0</v>
      </c>
      <c r="CO36" s="26"/>
      <c r="CP36" s="11">
        <f>CO36*$D36*$E36*$F36*$J36*$CP$10</f>
        <v>0</v>
      </c>
      <c r="CQ36" s="11"/>
      <c r="CR36" s="11">
        <f>CQ36*D36*E36*F36</f>
        <v>0</v>
      </c>
      <c r="CS36" s="49">
        <f>SUM(M36+K36+W36+O36+Q36+Y36+U36+S36+AA36+AE36+AC36+AG36+AI36+AM36+BI36+BO36+AK36+AW36+AY36+CA36+CC36+BY36+CE36+CG36+BS36+BU36+AO36+AQ36+AS36+AU36+BK36+BM36+BQ36+BA36+BC36+BE36+BG36+BW36+CI36+CK36+CM36+CO36+CQ36)</f>
        <v>17</v>
      </c>
      <c r="CT36" s="49">
        <f>SUM(N36+L36+X36+P36+R36+Z36+V36+T36+AB36+AF36+AD36+AH36+AJ36+AN36+BJ36+BP36+AL36+AX36+AZ36+CB36+CD36+BZ36+CF36+CH36+BT36+BV36+AP36+AR36+AT36+AV36+BL36+BN36+BR36+BB36+BD36+BF36+BH36+BX36+CJ36+CL36+CN36+CP36+CR36)</f>
        <v>286660.19199999998</v>
      </c>
      <c r="CU36" s="42">
        <f t="shared" si="44"/>
        <v>17</v>
      </c>
    </row>
    <row r="37" spans="1:99" s="46" customFormat="1" x14ac:dyDescent="0.25">
      <c r="A37" s="96">
        <v>8</v>
      </c>
      <c r="B37" s="96"/>
      <c r="C37" s="80" t="s">
        <v>145</v>
      </c>
      <c r="D37" s="85">
        <v>11480</v>
      </c>
      <c r="E37" s="86">
        <v>9.23</v>
      </c>
      <c r="F37" s="82">
        <v>1</v>
      </c>
      <c r="G37" s="87"/>
      <c r="H37" s="87"/>
      <c r="I37" s="87"/>
      <c r="J37" s="90">
        <v>2.57</v>
      </c>
      <c r="K37" s="24">
        <f t="shared" ref="K37" si="97">SUM(K38:K40)</f>
        <v>0</v>
      </c>
      <c r="L37" s="24">
        <f>SUM(L38:L40)</f>
        <v>0</v>
      </c>
      <c r="M37" s="24">
        <f t="shared" ref="M37:BQ37" si="98">SUM(M38:M40)</f>
        <v>0</v>
      </c>
      <c r="N37" s="24">
        <f t="shared" si="98"/>
        <v>0</v>
      </c>
      <c r="O37" s="24">
        <f t="shared" si="98"/>
        <v>127</v>
      </c>
      <c r="P37" s="24">
        <f>SUM(P38:P40)</f>
        <v>27978137.599999998</v>
      </c>
      <c r="Q37" s="25">
        <f t="shared" ref="Q37" si="99">SUM(Q38:Q40)</f>
        <v>0</v>
      </c>
      <c r="R37" s="24">
        <f>SUM(R38:R40)</f>
        <v>0</v>
      </c>
      <c r="S37" s="24">
        <f t="shared" ref="S37" si="100">SUM(S38:S40)</f>
        <v>0</v>
      </c>
      <c r="T37" s="24">
        <f>SUM(T38:T40)</f>
        <v>0</v>
      </c>
      <c r="U37" s="91">
        <f t="shared" ref="U37" si="101">SUM(U38:U40)</f>
        <v>0</v>
      </c>
      <c r="V37" s="91">
        <f>SUM(V38:V40)</f>
        <v>0</v>
      </c>
      <c r="W37" s="24">
        <f t="shared" ref="W37" si="102">SUM(W38:W40)</f>
        <v>0</v>
      </c>
      <c r="X37" s="24">
        <f t="shared" si="98"/>
        <v>0</v>
      </c>
      <c r="Y37" s="24">
        <f t="shared" si="98"/>
        <v>0</v>
      </c>
      <c r="Z37" s="24">
        <f t="shared" si="98"/>
        <v>0</v>
      </c>
      <c r="AA37" s="24">
        <f t="shared" si="98"/>
        <v>0</v>
      </c>
      <c r="AB37" s="24">
        <f t="shared" si="98"/>
        <v>0</v>
      </c>
      <c r="AC37" s="24">
        <f t="shared" si="98"/>
        <v>0</v>
      </c>
      <c r="AD37" s="24">
        <f>SUM(AD38:AD40)</f>
        <v>0</v>
      </c>
      <c r="AE37" s="24">
        <f t="shared" ref="AE37" si="103">SUM(AE38:AE40)</f>
        <v>0</v>
      </c>
      <c r="AF37" s="24">
        <f t="shared" si="98"/>
        <v>0</v>
      </c>
      <c r="AG37" s="25">
        <f t="shared" si="98"/>
        <v>0</v>
      </c>
      <c r="AH37" s="24">
        <f t="shared" si="98"/>
        <v>0</v>
      </c>
      <c r="AI37" s="123">
        <v>0</v>
      </c>
      <c r="AJ37" s="92">
        <f t="shared" si="98"/>
        <v>0</v>
      </c>
      <c r="AK37" s="91">
        <f t="shared" si="98"/>
        <v>0</v>
      </c>
      <c r="AL37" s="91">
        <f>SUM(AL38:AL40)</f>
        <v>0</v>
      </c>
      <c r="AM37" s="24">
        <f t="shared" ref="AM37" si="104">SUM(AM38:AM40)</f>
        <v>0</v>
      </c>
      <c r="AN37" s="24">
        <f t="shared" si="98"/>
        <v>0</v>
      </c>
      <c r="AO37" s="24">
        <f t="shared" si="98"/>
        <v>0</v>
      </c>
      <c r="AP37" s="24">
        <f>SUM(AP38:AP40)</f>
        <v>0</v>
      </c>
      <c r="AQ37" s="24">
        <f t="shared" ref="AQ37" si="105">SUM(AQ38:AQ40)</f>
        <v>0</v>
      </c>
      <c r="AR37" s="24">
        <f>SUM(AR38:AR40)</f>
        <v>0</v>
      </c>
      <c r="AS37" s="24">
        <f t="shared" ref="AS37" si="106">SUM(AS38:AS40)</f>
        <v>0</v>
      </c>
      <c r="AT37" s="24">
        <f>SUM(AT38:AT40)</f>
        <v>0</v>
      </c>
      <c r="AU37" s="24">
        <f t="shared" ref="AU37" si="107">SUM(AU38:AU40)</f>
        <v>0</v>
      </c>
      <c r="AV37" s="24">
        <f>SUM(AV38:AV40)</f>
        <v>0</v>
      </c>
      <c r="AW37" s="24">
        <f>SUM(AW38:AW40)</f>
        <v>0</v>
      </c>
      <c r="AX37" s="24">
        <f>SUM(AX38:AX40)</f>
        <v>0</v>
      </c>
      <c r="AY37" s="24">
        <f>SUM(AY38:AY40)</f>
        <v>0</v>
      </c>
      <c r="AZ37" s="24">
        <f>SUM(AZ38:AZ40)</f>
        <v>0</v>
      </c>
      <c r="BA37" s="24">
        <f t="shared" ref="BA37" si="108">SUM(BA38:BA40)</f>
        <v>0</v>
      </c>
      <c r="BB37" s="24">
        <f>SUM(BB38:BB40)</f>
        <v>0</v>
      </c>
      <c r="BC37" s="24">
        <f t="shared" ref="BC37" si="109">SUM(BC38:BC40)</f>
        <v>0</v>
      </c>
      <c r="BD37" s="24">
        <f>SUM(BD38:BD40)</f>
        <v>0</v>
      </c>
      <c r="BE37" s="24">
        <f t="shared" ref="BE37" si="110">SUM(BE38:BE40)</f>
        <v>0</v>
      </c>
      <c r="BF37" s="24">
        <f>SUM(BF38:BF40)</f>
        <v>0</v>
      </c>
      <c r="BG37" s="24">
        <f>SUM(BG38:BG40)</f>
        <v>0</v>
      </c>
      <c r="BH37" s="24">
        <f>SUM(BH38:BH40)</f>
        <v>0</v>
      </c>
      <c r="BI37" s="24">
        <f t="shared" ref="BI37" si="111">SUM(BI38:BI40)</f>
        <v>0</v>
      </c>
      <c r="BJ37" s="24">
        <f t="shared" si="98"/>
        <v>0</v>
      </c>
      <c r="BK37" s="24">
        <f t="shared" si="98"/>
        <v>0</v>
      </c>
      <c r="BL37" s="24">
        <f>SUM(BL38:BL40)</f>
        <v>0</v>
      </c>
      <c r="BM37" s="24">
        <f t="shared" ref="BM37" si="112">SUM(BM38:BM40)</f>
        <v>0</v>
      </c>
      <c r="BN37" s="24">
        <f>SUM(BN38:BN40)</f>
        <v>0</v>
      </c>
      <c r="BO37" s="24">
        <f t="shared" ref="BO37" si="113">SUM(BO38:BO40)</f>
        <v>0</v>
      </c>
      <c r="BP37" s="24">
        <f t="shared" si="98"/>
        <v>0</v>
      </c>
      <c r="BQ37" s="25">
        <f t="shared" si="98"/>
        <v>0</v>
      </c>
      <c r="BR37" s="24">
        <f>SUM(BR38:BR40)</f>
        <v>0</v>
      </c>
      <c r="BS37" s="122">
        <v>0</v>
      </c>
      <c r="BT37" s="122">
        <f>SUM(BT38:BT40)</f>
        <v>0</v>
      </c>
      <c r="BU37" s="24">
        <f>SUM(BU38:BU40)</f>
        <v>0</v>
      </c>
      <c r="BV37" s="24">
        <f>SUM(BV38:BV40)</f>
        <v>0</v>
      </c>
      <c r="BW37" s="25">
        <f t="shared" ref="BW37" si="114">SUM(BW38:BW40)</f>
        <v>0</v>
      </c>
      <c r="BX37" s="24">
        <f>SUM(BX38:BX40)</f>
        <v>0</v>
      </c>
      <c r="BY37" s="24">
        <f>SUM(BY38:BY40)</f>
        <v>0</v>
      </c>
      <c r="BZ37" s="24">
        <f>SUM(BZ38:BZ40)</f>
        <v>0</v>
      </c>
      <c r="CA37" s="24">
        <f t="shared" ref="CA37:CT37" si="115">SUM(CA38:CA40)</f>
        <v>0</v>
      </c>
      <c r="CB37" s="24">
        <f t="shared" si="115"/>
        <v>0</v>
      </c>
      <c r="CC37" s="24">
        <f t="shared" si="115"/>
        <v>0</v>
      </c>
      <c r="CD37" s="24">
        <f t="shared" si="115"/>
        <v>0</v>
      </c>
      <c r="CE37" s="24">
        <f t="shared" si="115"/>
        <v>0</v>
      </c>
      <c r="CF37" s="24">
        <f t="shared" si="115"/>
        <v>0</v>
      </c>
      <c r="CG37" s="24">
        <f t="shared" si="115"/>
        <v>0</v>
      </c>
      <c r="CH37" s="24">
        <f t="shared" si="115"/>
        <v>0</v>
      </c>
      <c r="CI37" s="25">
        <f t="shared" si="115"/>
        <v>0</v>
      </c>
      <c r="CJ37" s="24">
        <f t="shared" si="115"/>
        <v>0</v>
      </c>
      <c r="CK37" s="24">
        <f t="shared" si="115"/>
        <v>0</v>
      </c>
      <c r="CL37" s="24">
        <f t="shared" si="115"/>
        <v>0</v>
      </c>
      <c r="CM37" s="25">
        <v>0</v>
      </c>
      <c r="CN37" s="24">
        <f t="shared" si="115"/>
        <v>0</v>
      </c>
      <c r="CO37" s="24">
        <f t="shared" si="115"/>
        <v>0</v>
      </c>
      <c r="CP37" s="24">
        <f t="shared" si="115"/>
        <v>0</v>
      </c>
      <c r="CQ37" s="24">
        <f t="shared" si="115"/>
        <v>0</v>
      </c>
      <c r="CR37" s="24">
        <f t="shared" si="115"/>
        <v>0</v>
      </c>
      <c r="CS37" s="92">
        <f t="shared" si="115"/>
        <v>127</v>
      </c>
      <c r="CT37" s="92">
        <f t="shared" si="115"/>
        <v>27978137.599999998</v>
      </c>
      <c r="CU37" s="42"/>
    </row>
    <row r="38" spans="1:99" ht="30" x14ac:dyDescent="0.25">
      <c r="A38" s="95"/>
      <c r="B38" s="47">
        <v>14</v>
      </c>
      <c r="C38" s="7" t="s">
        <v>146</v>
      </c>
      <c r="D38" s="8">
        <v>11480</v>
      </c>
      <c r="E38" s="19">
        <v>14.23</v>
      </c>
      <c r="F38" s="19">
        <v>1</v>
      </c>
      <c r="G38" s="8">
        <v>1.4</v>
      </c>
      <c r="H38" s="8">
        <v>1.68</v>
      </c>
      <c r="I38" s="8">
        <v>2.23</v>
      </c>
      <c r="J38" s="10">
        <v>2.57</v>
      </c>
      <c r="K38" s="11">
        <v>0</v>
      </c>
      <c r="L38" s="11">
        <f>SUM(K38*$D38*$E38*$F38*$G38*$L$10)</f>
        <v>0</v>
      </c>
      <c r="M38" s="11">
        <v>0</v>
      </c>
      <c r="N38" s="11">
        <f t="shared" si="45"/>
        <v>0</v>
      </c>
      <c r="O38" s="11">
        <v>113</v>
      </c>
      <c r="P38" s="11">
        <f>SUM(O38*$D38*$E38*$F38*$G38*$P$10)</f>
        <v>25843615.279999997</v>
      </c>
      <c r="Q38" s="12">
        <v>0</v>
      </c>
      <c r="R38" s="11">
        <f>SUM(Q38*$D38*$E38*$F38*$G38*$R$10)</f>
        <v>0</v>
      </c>
      <c r="S38" s="11">
        <v>0</v>
      </c>
      <c r="T38" s="11">
        <f>SUM(S38*$D38*$E38*$F38*$G38*$T$10)</f>
        <v>0</v>
      </c>
      <c r="U38" s="12"/>
      <c r="V38" s="12">
        <f>SUM(U38*$D38*$E38*$F38*$G38*$V$10)</f>
        <v>0</v>
      </c>
      <c r="W38" s="13"/>
      <c r="X38" s="11">
        <f t="shared" si="46"/>
        <v>0</v>
      </c>
      <c r="Y38" s="11">
        <v>0</v>
      </c>
      <c r="Z38" s="11">
        <f>SUM(Y38*$D38*$E38*$F38*$G38*$Z$10)</f>
        <v>0</v>
      </c>
      <c r="AA38" s="11">
        <v>0</v>
      </c>
      <c r="AB38" s="11">
        <f>SUM(AA38*$D38*$E38*$F38*$G38*$AB$10)</f>
        <v>0</v>
      </c>
      <c r="AC38" s="11">
        <v>0</v>
      </c>
      <c r="AD38" s="11">
        <f>SUM(AC38*$D38*$E38*$F38*$G38*$AD$10)</f>
        <v>0</v>
      </c>
      <c r="AE38" s="11">
        <v>0</v>
      </c>
      <c r="AF38" s="11">
        <f>AE38*$D38*$E38*$F38*$H38*$AF$10</f>
        <v>0</v>
      </c>
      <c r="AG38" s="12">
        <v>0</v>
      </c>
      <c r="AH38" s="11">
        <f>AG38*$D38*$E38*$F38*$H38*$AH$10</f>
        <v>0</v>
      </c>
      <c r="AI38" s="116"/>
      <c r="AJ38" s="11">
        <f>SUM(AI38*$D38*$E38*$F38*$G38*$AJ$10)</f>
        <v>0</v>
      </c>
      <c r="AK38" s="12"/>
      <c r="AL38" s="12">
        <f>SUM(AK38*$D38*$E38*$F38*$G38*$AL$10)</f>
        <v>0</v>
      </c>
      <c r="AM38" s="11">
        <v>0</v>
      </c>
      <c r="AN38" s="11">
        <f>SUM(AM38*$D38*$E38*$F38*$G38*$AN$10)</f>
        <v>0</v>
      </c>
      <c r="AO38" s="11">
        <v>0</v>
      </c>
      <c r="AP38" s="11">
        <f>SUM(AO38*$D38*$E38*$F38*$G38*$AP$10)</f>
        <v>0</v>
      </c>
      <c r="AQ38" s="11"/>
      <c r="AR38" s="11">
        <f>SUM(AQ38*$D38*$E38*$F38*$G38*$AR$10)</f>
        <v>0</v>
      </c>
      <c r="AS38" s="11"/>
      <c r="AT38" s="11">
        <f>SUM(AS38*$D38*$E38*$F38*$G38*$AT$10)</f>
        <v>0</v>
      </c>
      <c r="AU38" s="11"/>
      <c r="AV38" s="11">
        <f>SUM(AU38*$D38*$E38*$F38*$G38*$AV$10)</f>
        <v>0</v>
      </c>
      <c r="AW38" s="11">
        <v>0</v>
      </c>
      <c r="AX38" s="11">
        <f>SUM(AW38*$D38*$E38*$F38*$G38*$AX$10)</f>
        <v>0</v>
      </c>
      <c r="AY38" s="11">
        <v>0</v>
      </c>
      <c r="AZ38" s="11">
        <f>SUM(AY38*$D38*$E38*$F38*$G38*$AZ$10)</f>
        <v>0</v>
      </c>
      <c r="BA38" s="11">
        <v>0</v>
      </c>
      <c r="BB38" s="11">
        <f>SUM(BA38*$D38*$E38*$F38*$G38*$BB$10)</f>
        <v>0</v>
      </c>
      <c r="BC38" s="11">
        <v>0</v>
      </c>
      <c r="BD38" s="11">
        <f>SUM(BC38*$D38*$E38*$F38*$G38*$BD$10)</f>
        <v>0</v>
      </c>
      <c r="BE38" s="11">
        <v>0</v>
      </c>
      <c r="BF38" s="11">
        <f>SUM(BE38*$D38*$E38*$F38*$G38*$BF$10)</f>
        <v>0</v>
      </c>
      <c r="BG38" s="11"/>
      <c r="BH38" s="11">
        <f>SUM(BG38*$D38*$E38*$F38*$G38*$BH$10)</f>
        <v>0</v>
      </c>
      <c r="BI38" s="11">
        <v>0</v>
      </c>
      <c r="BJ38" s="11">
        <f>BI38*$D38*$E38*$F38*$H38*$BJ$10</f>
        <v>0</v>
      </c>
      <c r="BK38" s="11">
        <v>0</v>
      </c>
      <c r="BL38" s="11">
        <f>BK38*$D38*$E38*$F38*$H38*$BL$10</f>
        <v>0</v>
      </c>
      <c r="BM38" s="11">
        <v>0</v>
      </c>
      <c r="BN38" s="11">
        <f>BM38*$D38*$E38*$F38*$H38*$BN$10</f>
        <v>0</v>
      </c>
      <c r="BO38" s="11">
        <v>0</v>
      </c>
      <c r="BP38" s="11">
        <f>BO38*$D38*$E38*$F38*$H38*$BP$10</f>
        <v>0</v>
      </c>
      <c r="BQ38" s="12">
        <v>0</v>
      </c>
      <c r="BR38" s="11">
        <f>BQ38*$D38*$E38*$F38*$H38*$BR$10</f>
        <v>0</v>
      </c>
      <c r="BS38" s="115">
        <v>0</v>
      </c>
      <c r="BT38" s="115">
        <f>BS38*$D38*$E38*$F38*$H38*$BT$10</f>
        <v>0</v>
      </c>
      <c r="BU38" s="11">
        <v>0</v>
      </c>
      <c r="BV38" s="11">
        <f>BU38*$D38*$E38*$F38*$H38*$BV$10</f>
        <v>0</v>
      </c>
      <c r="BW38" s="12"/>
      <c r="BX38" s="11">
        <f>BW38*$D38*$E38*$F38*$H38*$BX$10</f>
        <v>0</v>
      </c>
      <c r="BY38" s="11">
        <v>0</v>
      </c>
      <c r="BZ38" s="11">
        <f>BY38*$D38*$E38*$F38*$H38*$BZ$10</f>
        <v>0</v>
      </c>
      <c r="CA38" s="11">
        <v>0</v>
      </c>
      <c r="CB38" s="11">
        <f>CA38*$D38*$E38*$F38*$H38*$CB$10</f>
        <v>0</v>
      </c>
      <c r="CC38" s="11">
        <v>0</v>
      </c>
      <c r="CD38" s="11">
        <f>CC38*$D38*$E38*$F38*$H38*$CD$10</f>
        <v>0</v>
      </c>
      <c r="CE38" s="11">
        <v>0</v>
      </c>
      <c r="CF38" s="11">
        <f>CE38*$D38*$E38*$F38*$H38*$CF$10</f>
        <v>0</v>
      </c>
      <c r="CG38" s="11"/>
      <c r="CH38" s="11">
        <f>CG38*$D38*$E38*$F38*$H38*$CH$10</f>
        <v>0</v>
      </c>
      <c r="CI38" s="12"/>
      <c r="CJ38" s="11">
        <f>CI38*$D38*$E38*$F38*$H38*$CJ$10</f>
        <v>0</v>
      </c>
      <c r="CK38" s="11">
        <v>0</v>
      </c>
      <c r="CL38" s="11">
        <f>CK38*$D38*$E38*$F38*$H38*$CL$10</f>
        <v>0</v>
      </c>
      <c r="CM38" s="12">
        <v>0</v>
      </c>
      <c r="CN38" s="11">
        <f>CM38*$D38*$E38*$F38*$I38*$CN$10</f>
        <v>0</v>
      </c>
      <c r="CO38" s="11">
        <v>0</v>
      </c>
      <c r="CP38" s="11">
        <f>CO38*$D38*$E38*$F38*$J38*$CP$10</f>
        <v>0</v>
      </c>
      <c r="CQ38" s="11"/>
      <c r="CR38" s="11">
        <f>CQ38*D38*E38*F38</f>
        <v>0</v>
      </c>
      <c r="CS38" s="49">
        <f t="shared" ref="CS38:CT40" si="116">SUM(M38+K38+W38+O38+Q38+Y38+U38+S38+AA38+AE38+AC38+AG38+AI38+AM38+BI38+BO38+AK38+AW38+AY38+CA38+CC38+BY38+CE38+CG38+BS38+BU38+AO38+AQ38+AS38+AU38+BK38+BM38+BQ38+BA38+BC38+BE38+BG38+BW38+CI38+CK38+CM38+CO38+CQ38)</f>
        <v>113</v>
      </c>
      <c r="CT38" s="49">
        <f t="shared" si="116"/>
        <v>25843615.279999997</v>
      </c>
      <c r="CU38" s="42">
        <f t="shared" si="44"/>
        <v>113</v>
      </c>
    </row>
    <row r="39" spans="1:99" ht="60" x14ac:dyDescent="0.25">
      <c r="A39" s="95"/>
      <c r="B39" s="47">
        <v>15</v>
      </c>
      <c r="C39" s="7" t="s">
        <v>147</v>
      </c>
      <c r="D39" s="8">
        <v>11480</v>
      </c>
      <c r="E39" s="19">
        <v>10.34</v>
      </c>
      <c r="F39" s="19">
        <v>1</v>
      </c>
      <c r="G39" s="8">
        <v>1.4</v>
      </c>
      <c r="H39" s="8">
        <v>1.68</v>
      </c>
      <c r="I39" s="8">
        <v>2.23</v>
      </c>
      <c r="J39" s="10">
        <v>2.57</v>
      </c>
      <c r="K39" s="26"/>
      <c r="L39" s="11">
        <f>SUM(K39*$D39*$E39*$F39*$G39*$L$10)</f>
        <v>0</v>
      </c>
      <c r="M39" s="26"/>
      <c r="N39" s="11">
        <f t="shared" si="45"/>
        <v>0</v>
      </c>
      <c r="O39" s="26">
        <v>9</v>
      </c>
      <c r="P39" s="11">
        <f>SUM(O39*$D39*$E39*$F39*$G39*$P$10)</f>
        <v>1495660.32</v>
      </c>
      <c r="Q39" s="73"/>
      <c r="R39" s="11">
        <f>SUM(Q39*$D39*$E39*$F39*$G39*$R$10)</f>
        <v>0</v>
      </c>
      <c r="S39" s="26"/>
      <c r="T39" s="11">
        <f>SUM(S39*$D39*$E39*$F39*$G39*$T$10)</f>
        <v>0</v>
      </c>
      <c r="U39" s="12"/>
      <c r="V39" s="12">
        <f>SUM(U39*$D39*$E39*$F39*$G39*$V$10)</f>
        <v>0</v>
      </c>
      <c r="W39" s="13"/>
      <c r="X39" s="11">
        <f t="shared" si="46"/>
        <v>0</v>
      </c>
      <c r="Y39" s="26"/>
      <c r="Z39" s="11">
        <f>SUM(Y39*$D39*$E39*$F39*$G39*$Z$10)</f>
        <v>0</v>
      </c>
      <c r="AA39" s="26"/>
      <c r="AB39" s="11">
        <f>SUM(AA39*$D39*$E39*$F39*$G39*$AB$10)</f>
        <v>0</v>
      </c>
      <c r="AC39" s="26"/>
      <c r="AD39" s="11">
        <f>SUM(AC39*$D39*$E39*$F39*$G39*$AD$10)</f>
        <v>0</v>
      </c>
      <c r="AE39" s="26"/>
      <c r="AF39" s="11">
        <f>AE39*$D39*$E39*$F39*$H39*$AF$10</f>
        <v>0</v>
      </c>
      <c r="AG39" s="73"/>
      <c r="AH39" s="11">
        <f>AG39*$D39*$E39*$F39*$H39*$AH$10</f>
        <v>0</v>
      </c>
      <c r="AI39" s="116"/>
      <c r="AJ39" s="11">
        <f>SUM(AI39*$D39*$E39*$F39*$G39*$AJ$10)</f>
        <v>0</v>
      </c>
      <c r="AK39" s="73"/>
      <c r="AL39" s="12">
        <f>SUM(AK39*$D39*$E39*$F39*$G39*$AL$10)</f>
        <v>0</v>
      </c>
      <c r="AM39" s="26"/>
      <c r="AN39" s="11">
        <f>SUM(AM39*$D39*$E39*$F39*$G39*$AN$10)</f>
        <v>0</v>
      </c>
      <c r="AO39" s="26"/>
      <c r="AP39" s="11">
        <f>SUM(AO39*$D39*$E39*$F39*$G39*$AP$10)</f>
        <v>0</v>
      </c>
      <c r="AQ39" s="26"/>
      <c r="AR39" s="11">
        <f>SUM(AQ39*$D39*$E39*$F39*$G39*$AR$10)</f>
        <v>0</v>
      </c>
      <c r="AS39" s="26"/>
      <c r="AT39" s="11">
        <f>SUM(AS39*$D39*$E39*$F39*$G39*$AT$10)</f>
        <v>0</v>
      </c>
      <c r="AU39" s="26"/>
      <c r="AV39" s="11">
        <f>SUM(AU39*$D39*$E39*$F39*$G39*$AV$10)</f>
        <v>0</v>
      </c>
      <c r="AW39" s="26"/>
      <c r="AX39" s="11">
        <f>SUM(AW39*$D39*$E39*$F39*$G39*$AX$10)</f>
        <v>0</v>
      </c>
      <c r="AY39" s="26"/>
      <c r="AZ39" s="11">
        <f>SUM(AY39*$D39*$E39*$F39*$G39*$AZ$10)</f>
        <v>0</v>
      </c>
      <c r="BA39" s="26"/>
      <c r="BB39" s="11">
        <f>SUM(BA39*$D39*$E39*$F39*$G39*$BB$10)</f>
        <v>0</v>
      </c>
      <c r="BC39" s="26"/>
      <c r="BD39" s="11">
        <f>SUM(BC39*$D39*$E39*$F39*$G39*$BD$10)</f>
        <v>0</v>
      </c>
      <c r="BE39" s="26"/>
      <c r="BF39" s="11">
        <f>SUM(BE39*$D39*$E39*$F39*$G39*$BF$10)</f>
        <v>0</v>
      </c>
      <c r="BG39" s="26"/>
      <c r="BH39" s="11">
        <f>SUM(BG39*$D39*$E39*$F39*$G39*$BH$10)</f>
        <v>0</v>
      </c>
      <c r="BI39" s="26"/>
      <c r="BJ39" s="11">
        <f>BI39*$D39*$E39*$F39*$H39*$BJ$10</f>
        <v>0</v>
      </c>
      <c r="BK39" s="26"/>
      <c r="BL39" s="11">
        <f>BK39*$D39*$E39*$F39*$H39*$BL$10</f>
        <v>0</v>
      </c>
      <c r="BM39" s="26"/>
      <c r="BN39" s="11">
        <f>BM39*$D39*$E39*$F39*$H39*$BN$10</f>
        <v>0</v>
      </c>
      <c r="BO39" s="26"/>
      <c r="BP39" s="11">
        <f>BO39*$D39*$E39*$F39*$H39*$BP$10</f>
        <v>0</v>
      </c>
      <c r="BQ39" s="73"/>
      <c r="BR39" s="11">
        <f>BQ39*$D39*$E39*$F39*$H39*$BR$10</f>
        <v>0</v>
      </c>
      <c r="BS39" s="115"/>
      <c r="BT39" s="115">
        <f>BS39*$D39*$E39*$F39*$H39*$BT$10</f>
        <v>0</v>
      </c>
      <c r="BU39" s="26"/>
      <c r="BV39" s="11">
        <f>BU39*$D39*$E39*$F39*$H39*$BV$10</f>
        <v>0</v>
      </c>
      <c r="BW39" s="73"/>
      <c r="BX39" s="11">
        <f>BW39*$D39*$E39*$F39*$H39*$BX$10</f>
        <v>0</v>
      </c>
      <c r="BY39" s="26"/>
      <c r="BZ39" s="11">
        <f>BY39*$D39*$E39*$F39*$H39*$BZ$10</f>
        <v>0</v>
      </c>
      <c r="CA39" s="26"/>
      <c r="CB39" s="11">
        <f>CA39*$D39*$E39*$F39*$H39*$CB$10</f>
        <v>0</v>
      </c>
      <c r="CC39" s="26"/>
      <c r="CD39" s="11">
        <f>CC39*$D39*$E39*$F39*$H39*$CD$10</f>
        <v>0</v>
      </c>
      <c r="CE39" s="26"/>
      <c r="CF39" s="11">
        <f>CE39*$D39*$E39*$F39*$H39*$CF$10</f>
        <v>0</v>
      </c>
      <c r="CG39" s="26"/>
      <c r="CH39" s="11">
        <f>CG39*$D39*$E39*$F39*$H39*$CH$10</f>
        <v>0</v>
      </c>
      <c r="CI39" s="73"/>
      <c r="CJ39" s="11">
        <f>CI39*$D39*$E39*$F39*$H39*$CJ$10</f>
        <v>0</v>
      </c>
      <c r="CK39" s="26"/>
      <c r="CL39" s="11">
        <f>CK39*$D39*$E39*$F39*$H39*$CL$10</f>
        <v>0</v>
      </c>
      <c r="CM39" s="73"/>
      <c r="CN39" s="11">
        <f>CM39*$D39*$E39*$F39*$I39*$CN$10</f>
        <v>0</v>
      </c>
      <c r="CO39" s="26"/>
      <c r="CP39" s="11">
        <f>CO39*$D39*$E39*$F39*$J39*$CP$10</f>
        <v>0</v>
      </c>
      <c r="CQ39" s="11"/>
      <c r="CR39" s="11">
        <f>CQ39*D39*E39*F39</f>
        <v>0</v>
      </c>
      <c r="CS39" s="49">
        <f t="shared" si="116"/>
        <v>9</v>
      </c>
      <c r="CT39" s="49">
        <f t="shared" si="116"/>
        <v>1495660.32</v>
      </c>
      <c r="CU39" s="42">
        <f t="shared" si="44"/>
        <v>9</v>
      </c>
    </row>
    <row r="40" spans="1:99" ht="60" x14ac:dyDescent="0.25">
      <c r="A40" s="95"/>
      <c r="B40" s="47">
        <v>16</v>
      </c>
      <c r="C40" s="16" t="s">
        <v>148</v>
      </c>
      <c r="D40" s="8">
        <v>11480</v>
      </c>
      <c r="E40" s="9">
        <v>7.95</v>
      </c>
      <c r="F40" s="19">
        <v>1</v>
      </c>
      <c r="G40" s="8">
        <v>1.4</v>
      </c>
      <c r="H40" s="8">
        <v>1.68</v>
      </c>
      <c r="I40" s="8">
        <v>2.23</v>
      </c>
      <c r="J40" s="10">
        <v>2.57</v>
      </c>
      <c r="K40" s="26"/>
      <c r="L40" s="11">
        <f>SUM(K40*$D40*$E40*$F40*$G40*$L$10)</f>
        <v>0</v>
      </c>
      <c r="M40" s="26"/>
      <c r="N40" s="11">
        <f t="shared" si="45"/>
        <v>0</v>
      </c>
      <c r="O40" s="26">
        <v>5</v>
      </c>
      <c r="P40" s="11">
        <f>SUM(O40*$D40*$E40*$F40*$G40*$P$10)</f>
        <v>638862</v>
      </c>
      <c r="Q40" s="73"/>
      <c r="R40" s="11">
        <f>SUM(Q40*$D40*$E40*$F40*$G40*$R$10)</f>
        <v>0</v>
      </c>
      <c r="S40" s="26"/>
      <c r="T40" s="11">
        <f>SUM(S40*$D40*$E40*$F40*$G40*$T$10)</f>
        <v>0</v>
      </c>
      <c r="U40" s="12"/>
      <c r="V40" s="12">
        <f>SUM(U40*$D40*$E40*$F40*$G40*$V$10)</f>
        <v>0</v>
      </c>
      <c r="W40" s="13"/>
      <c r="X40" s="11">
        <f t="shared" si="46"/>
        <v>0</v>
      </c>
      <c r="Y40" s="26"/>
      <c r="Z40" s="11">
        <f>SUM(Y40*$D40*$E40*$F40*$G40*$Z$10)</f>
        <v>0</v>
      </c>
      <c r="AA40" s="26"/>
      <c r="AB40" s="11">
        <f>SUM(AA40*$D40*$E40*$F40*$G40*$AB$10)</f>
        <v>0</v>
      </c>
      <c r="AC40" s="26"/>
      <c r="AD40" s="11">
        <f>SUM(AC40*$D40*$E40*$F40*$G40*$AD$10)</f>
        <v>0</v>
      </c>
      <c r="AE40" s="26"/>
      <c r="AF40" s="11">
        <f>AE40*$D40*$E40*$F40*$H40*$AF$10</f>
        <v>0</v>
      </c>
      <c r="AG40" s="73"/>
      <c r="AH40" s="11">
        <f>AG40*$D40*$E40*$F40*$H40*$AH$10</f>
        <v>0</v>
      </c>
      <c r="AI40" s="116"/>
      <c r="AJ40" s="11">
        <f>SUM(AI40*$D40*$E40*$F40*$G40*$AJ$10)</f>
        <v>0</v>
      </c>
      <c r="AK40" s="73"/>
      <c r="AL40" s="12">
        <f>SUM(AK40*$D40*$E40*$F40*$G40*$AL$10)</f>
        <v>0</v>
      </c>
      <c r="AM40" s="26"/>
      <c r="AN40" s="11">
        <f>SUM(AM40*$D40*$E40*$F40*$G40*$AN$10)</f>
        <v>0</v>
      </c>
      <c r="AO40" s="26"/>
      <c r="AP40" s="11">
        <f>SUM(AO40*$D40*$E40*$F40*$G40*$AP$10)</f>
        <v>0</v>
      </c>
      <c r="AQ40" s="26"/>
      <c r="AR40" s="11">
        <f>SUM(AQ40*$D40*$E40*$F40*$G40*$AR$10)</f>
        <v>0</v>
      </c>
      <c r="AS40" s="26"/>
      <c r="AT40" s="11">
        <f>SUM(AS40*$D40*$E40*$F40*$G40*$AT$10)</f>
        <v>0</v>
      </c>
      <c r="AU40" s="26"/>
      <c r="AV40" s="11">
        <f>SUM(AU40*$D40*$E40*$F40*$G40*$AV$10)</f>
        <v>0</v>
      </c>
      <c r="AW40" s="26"/>
      <c r="AX40" s="11">
        <f>SUM(AW40*$D40*$E40*$F40*$G40*$AX$10)</f>
        <v>0</v>
      </c>
      <c r="AY40" s="26"/>
      <c r="AZ40" s="11">
        <f>SUM(AY40*$D40*$E40*$F40*$G40*$AZ$10)</f>
        <v>0</v>
      </c>
      <c r="BA40" s="26"/>
      <c r="BB40" s="11">
        <f>SUM(BA40*$D40*$E40*$F40*$G40*$BB$10)</f>
        <v>0</v>
      </c>
      <c r="BC40" s="26"/>
      <c r="BD40" s="11">
        <f>SUM(BC40*$D40*$E40*$F40*$G40*$BD$10)</f>
        <v>0</v>
      </c>
      <c r="BE40" s="26"/>
      <c r="BF40" s="11">
        <f>SUM(BE40*$D40*$E40*$F40*$G40*$BF$10)</f>
        <v>0</v>
      </c>
      <c r="BG40" s="26"/>
      <c r="BH40" s="11">
        <f>SUM(BG40*$D40*$E40*$F40*$G40*$BH$10)</f>
        <v>0</v>
      </c>
      <c r="BI40" s="26"/>
      <c r="BJ40" s="11">
        <f>BI40*$D40*$E40*$F40*$H40*$BJ$10</f>
        <v>0</v>
      </c>
      <c r="BK40" s="26"/>
      <c r="BL40" s="11">
        <f>BK40*$D40*$E40*$F40*$H40*$BL$10</f>
        <v>0</v>
      </c>
      <c r="BM40" s="26"/>
      <c r="BN40" s="11">
        <f>BM40*$D40*$E40*$F40*$H40*$BN$10</f>
        <v>0</v>
      </c>
      <c r="BO40" s="26"/>
      <c r="BP40" s="11">
        <f>BO40*$D40*$E40*$F40*$H40*$BP$10</f>
        <v>0</v>
      </c>
      <c r="BQ40" s="73"/>
      <c r="BR40" s="11">
        <f>BQ40*$D40*$E40*$F40*$H40*$BR$10</f>
        <v>0</v>
      </c>
      <c r="BS40" s="115"/>
      <c r="BT40" s="115">
        <f>BS40*$D40*$E40*$F40*$H40*$BT$10</f>
        <v>0</v>
      </c>
      <c r="BU40" s="26"/>
      <c r="BV40" s="11">
        <f>BU40*$D40*$E40*$F40*$H40*$BV$10</f>
        <v>0</v>
      </c>
      <c r="BW40" s="73"/>
      <c r="BX40" s="11">
        <f>BW40*$D40*$E40*$F40*$H40*$BX$10</f>
        <v>0</v>
      </c>
      <c r="BY40" s="26"/>
      <c r="BZ40" s="11">
        <f>BY40*$D40*$E40*$F40*$H40*$BZ$10</f>
        <v>0</v>
      </c>
      <c r="CA40" s="26"/>
      <c r="CB40" s="11">
        <f>CA40*$D40*$E40*$F40*$H40*$CB$10</f>
        <v>0</v>
      </c>
      <c r="CC40" s="26"/>
      <c r="CD40" s="11">
        <f>CC40*$D40*$E40*$F40*$H40*$CD$10</f>
        <v>0</v>
      </c>
      <c r="CE40" s="26"/>
      <c r="CF40" s="11">
        <f>CE40*$D40*$E40*$F40*$H40*$CF$10</f>
        <v>0</v>
      </c>
      <c r="CG40" s="26"/>
      <c r="CH40" s="11">
        <f>CG40*$D40*$E40*$F40*$H40*$CH$10</f>
        <v>0</v>
      </c>
      <c r="CI40" s="73"/>
      <c r="CJ40" s="11">
        <f>CI40*$D40*$E40*$F40*$H40*$CJ$10</f>
        <v>0</v>
      </c>
      <c r="CK40" s="26"/>
      <c r="CL40" s="11">
        <f>CK40*$D40*$E40*$F40*$H40*$CL$10</f>
        <v>0</v>
      </c>
      <c r="CM40" s="73"/>
      <c r="CN40" s="11">
        <f>CM40*$D40*$E40*$F40*$I40*$CN$10</f>
        <v>0</v>
      </c>
      <c r="CO40" s="26"/>
      <c r="CP40" s="11">
        <f>CO40*$D40*$E40*$F40*$J40*$CP$10</f>
        <v>0</v>
      </c>
      <c r="CQ40" s="11"/>
      <c r="CR40" s="11">
        <f>CQ40*D40*E40*F40</f>
        <v>0</v>
      </c>
      <c r="CS40" s="49">
        <f t="shared" si="116"/>
        <v>5</v>
      </c>
      <c r="CT40" s="49">
        <f t="shared" si="116"/>
        <v>638862</v>
      </c>
      <c r="CU40" s="42">
        <f t="shared" si="44"/>
        <v>5</v>
      </c>
    </row>
    <row r="41" spans="1:99" s="46" customFormat="1" x14ac:dyDescent="0.25">
      <c r="A41" s="96">
        <v>9</v>
      </c>
      <c r="B41" s="96"/>
      <c r="C41" s="80" t="s">
        <v>149</v>
      </c>
      <c r="D41" s="85">
        <v>11480</v>
      </c>
      <c r="E41" s="86">
        <v>1.42</v>
      </c>
      <c r="F41" s="82">
        <v>1</v>
      </c>
      <c r="G41" s="87"/>
      <c r="H41" s="87"/>
      <c r="I41" s="87"/>
      <c r="J41" s="90">
        <v>2.57</v>
      </c>
      <c r="K41" s="24">
        <f t="shared" ref="K41" si="117">SUM(K42:K43)</f>
        <v>0</v>
      </c>
      <c r="L41" s="24">
        <f>SUM(L42:L43)</f>
        <v>0</v>
      </c>
      <c r="M41" s="24">
        <f t="shared" ref="M41:BQ41" si="118">SUM(M42:M43)</f>
        <v>0</v>
      </c>
      <c r="N41" s="24">
        <f t="shared" si="118"/>
        <v>0</v>
      </c>
      <c r="O41" s="24">
        <f t="shared" si="118"/>
        <v>0</v>
      </c>
      <c r="P41" s="24">
        <f>SUM(P42:P43)</f>
        <v>0</v>
      </c>
      <c r="Q41" s="25">
        <f t="shared" ref="Q41" si="119">SUM(Q42:Q43)</f>
        <v>0</v>
      </c>
      <c r="R41" s="24">
        <f>SUM(R42:R43)</f>
        <v>0</v>
      </c>
      <c r="S41" s="24">
        <f t="shared" ref="S41" si="120">SUM(S42:S43)</f>
        <v>0</v>
      </c>
      <c r="T41" s="24">
        <f>SUM(T42:T43)</f>
        <v>0</v>
      </c>
      <c r="U41" s="91">
        <f t="shared" ref="U41" si="121">SUM(U42:U43)</f>
        <v>0</v>
      </c>
      <c r="V41" s="91">
        <f>SUM(V42:V43)</f>
        <v>0</v>
      </c>
      <c r="W41" s="24">
        <f t="shared" ref="W41" si="122">SUM(W42:W43)</f>
        <v>0</v>
      </c>
      <c r="X41" s="24">
        <f t="shared" si="118"/>
        <v>0</v>
      </c>
      <c r="Y41" s="24">
        <f t="shared" si="118"/>
        <v>0</v>
      </c>
      <c r="Z41" s="24">
        <f t="shared" si="118"/>
        <v>0</v>
      </c>
      <c r="AA41" s="24">
        <f t="shared" si="118"/>
        <v>0</v>
      </c>
      <c r="AB41" s="24">
        <f t="shared" si="118"/>
        <v>0</v>
      </c>
      <c r="AC41" s="24">
        <f t="shared" si="118"/>
        <v>0</v>
      </c>
      <c r="AD41" s="24">
        <f>SUM(AD42:AD43)</f>
        <v>0</v>
      </c>
      <c r="AE41" s="24">
        <f t="shared" ref="AE41" si="123">SUM(AE42:AE43)</f>
        <v>0</v>
      </c>
      <c r="AF41" s="24">
        <f t="shared" si="118"/>
        <v>0</v>
      </c>
      <c r="AG41" s="25">
        <f t="shared" si="118"/>
        <v>0</v>
      </c>
      <c r="AH41" s="24">
        <f t="shared" si="118"/>
        <v>0</v>
      </c>
      <c r="AI41" s="123">
        <v>0</v>
      </c>
      <c r="AJ41" s="92">
        <f t="shared" si="118"/>
        <v>0</v>
      </c>
      <c r="AK41" s="91">
        <f t="shared" si="118"/>
        <v>0</v>
      </c>
      <c r="AL41" s="91">
        <f>SUM(AL42:AL43)</f>
        <v>0</v>
      </c>
      <c r="AM41" s="24">
        <f t="shared" ref="AM41" si="124">SUM(AM42:AM43)</f>
        <v>0</v>
      </c>
      <c r="AN41" s="24">
        <f t="shared" si="118"/>
        <v>0</v>
      </c>
      <c r="AO41" s="24">
        <f t="shared" si="118"/>
        <v>0</v>
      </c>
      <c r="AP41" s="24">
        <f>SUM(AP42:AP43)</f>
        <v>0</v>
      </c>
      <c r="AQ41" s="24">
        <f t="shared" ref="AQ41" si="125">SUM(AQ42:AQ43)</f>
        <v>0</v>
      </c>
      <c r="AR41" s="24">
        <f>SUM(AR42:AR43)</f>
        <v>0</v>
      </c>
      <c r="AS41" s="24">
        <f t="shared" ref="AS41" si="126">SUM(AS42:AS43)</f>
        <v>0</v>
      </c>
      <c r="AT41" s="24">
        <f>SUM(AT42:AT43)</f>
        <v>0</v>
      </c>
      <c r="AU41" s="24">
        <f t="shared" ref="AU41" si="127">SUM(AU42:AU43)</f>
        <v>0</v>
      </c>
      <c r="AV41" s="24">
        <f>SUM(AV42:AV43)</f>
        <v>0</v>
      </c>
      <c r="AW41" s="24">
        <f>SUM(AW42:AW43)</f>
        <v>0</v>
      </c>
      <c r="AX41" s="24">
        <f>SUM(AX42:AX43)</f>
        <v>0</v>
      </c>
      <c r="AY41" s="24">
        <f>SUM(AY42:AY43)</f>
        <v>0</v>
      </c>
      <c r="AZ41" s="24">
        <f>SUM(AZ42:AZ43)</f>
        <v>0</v>
      </c>
      <c r="BA41" s="24">
        <f t="shared" ref="BA41" si="128">SUM(BA42:BA43)</f>
        <v>0</v>
      </c>
      <c r="BB41" s="24">
        <f>SUM(BB42:BB43)</f>
        <v>0</v>
      </c>
      <c r="BC41" s="24">
        <f t="shared" ref="BC41" si="129">SUM(BC42:BC43)</f>
        <v>0</v>
      </c>
      <c r="BD41" s="24">
        <f>SUM(BD42:BD43)</f>
        <v>0</v>
      </c>
      <c r="BE41" s="24">
        <f t="shared" ref="BE41" si="130">SUM(BE42:BE43)</f>
        <v>0</v>
      </c>
      <c r="BF41" s="24">
        <f>SUM(BF42:BF43)</f>
        <v>0</v>
      </c>
      <c r="BG41" s="24">
        <f>SUM(BG42:BG43)</f>
        <v>0</v>
      </c>
      <c r="BH41" s="24">
        <f>SUM(BH42:BH43)</f>
        <v>0</v>
      </c>
      <c r="BI41" s="24">
        <f t="shared" ref="BI41" si="131">SUM(BI42:BI43)</f>
        <v>0</v>
      </c>
      <c r="BJ41" s="24">
        <f t="shared" si="118"/>
        <v>0</v>
      </c>
      <c r="BK41" s="24">
        <f t="shared" si="118"/>
        <v>0</v>
      </c>
      <c r="BL41" s="24">
        <f>SUM(BL42:BL43)</f>
        <v>0</v>
      </c>
      <c r="BM41" s="24">
        <f t="shared" ref="BM41" si="132">SUM(BM42:BM43)</f>
        <v>0</v>
      </c>
      <c r="BN41" s="24">
        <f>SUM(BN42:BN43)</f>
        <v>0</v>
      </c>
      <c r="BO41" s="24">
        <f t="shared" ref="BO41" si="133">SUM(BO42:BO43)</f>
        <v>0</v>
      </c>
      <c r="BP41" s="24">
        <f t="shared" si="118"/>
        <v>0</v>
      </c>
      <c r="BQ41" s="25">
        <f t="shared" si="118"/>
        <v>0</v>
      </c>
      <c r="BR41" s="24">
        <f>SUM(BR42:BR43)</f>
        <v>0</v>
      </c>
      <c r="BS41" s="122">
        <v>3</v>
      </c>
      <c r="BT41" s="122">
        <f>SUM(BT42:BT43)</f>
        <v>79845.695999999996</v>
      </c>
      <c r="BU41" s="24">
        <f>SUM(BU42:BU43)</f>
        <v>0</v>
      </c>
      <c r="BV41" s="24">
        <f>SUM(BV42:BV43)</f>
        <v>0</v>
      </c>
      <c r="BW41" s="25">
        <f t="shared" ref="BW41" si="134">SUM(BW42:BW43)</f>
        <v>0</v>
      </c>
      <c r="BX41" s="24">
        <f>SUM(BX42:BX43)</f>
        <v>0</v>
      </c>
      <c r="BY41" s="24">
        <f>SUM(BY42:BY43)</f>
        <v>1</v>
      </c>
      <c r="BZ41" s="24">
        <f>SUM(BZ42:BZ43)</f>
        <v>26615.232</v>
      </c>
      <c r="CA41" s="24">
        <f t="shared" ref="CA41:CT41" si="135">SUM(CA42:CA43)</f>
        <v>0</v>
      </c>
      <c r="CB41" s="24">
        <f t="shared" si="135"/>
        <v>0</v>
      </c>
      <c r="CC41" s="24">
        <f t="shared" si="135"/>
        <v>0</v>
      </c>
      <c r="CD41" s="24">
        <f t="shared" si="135"/>
        <v>0</v>
      </c>
      <c r="CE41" s="24">
        <f t="shared" si="135"/>
        <v>0</v>
      </c>
      <c r="CF41" s="24">
        <f t="shared" si="135"/>
        <v>0</v>
      </c>
      <c r="CG41" s="24">
        <f t="shared" si="135"/>
        <v>0</v>
      </c>
      <c r="CH41" s="24">
        <f t="shared" si="135"/>
        <v>0</v>
      </c>
      <c r="CI41" s="25">
        <f t="shared" si="135"/>
        <v>0</v>
      </c>
      <c r="CJ41" s="24">
        <f t="shared" si="135"/>
        <v>0</v>
      </c>
      <c r="CK41" s="24">
        <f t="shared" si="135"/>
        <v>0</v>
      </c>
      <c r="CL41" s="24">
        <f t="shared" si="135"/>
        <v>0</v>
      </c>
      <c r="CM41" s="25">
        <v>0</v>
      </c>
      <c r="CN41" s="24">
        <f t="shared" si="135"/>
        <v>0</v>
      </c>
      <c r="CO41" s="24">
        <f t="shared" si="135"/>
        <v>0</v>
      </c>
      <c r="CP41" s="24">
        <f t="shared" si="135"/>
        <v>0</v>
      </c>
      <c r="CQ41" s="24">
        <f t="shared" si="135"/>
        <v>0</v>
      </c>
      <c r="CR41" s="24">
        <f t="shared" si="135"/>
        <v>0</v>
      </c>
      <c r="CS41" s="92">
        <f t="shared" si="135"/>
        <v>4</v>
      </c>
      <c r="CT41" s="92">
        <f t="shared" si="135"/>
        <v>106460.928</v>
      </c>
      <c r="CU41" s="42"/>
    </row>
    <row r="42" spans="1:99" ht="30" x14ac:dyDescent="0.25">
      <c r="A42" s="95"/>
      <c r="B42" s="47">
        <v>17</v>
      </c>
      <c r="C42" s="16" t="s">
        <v>150</v>
      </c>
      <c r="D42" s="8">
        <v>11480</v>
      </c>
      <c r="E42" s="9">
        <v>1.38</v>
      </c>
      <c r="F42" s="20">
        <v>1</v>
      </c>
      <c r="G42" s="8">
        <v>1.4</v>
      </c>
      <c r="H42" s="8">
        <v>1.68</v>
      </c>
      <c r="I42" s="8">
        <v>2.23</v>
      </c>
      <c r="J42" s="10">
        <v>2.57</v>
      </c>
      <c r="K42" s="11"/>
      <c r="L42" s="11">
        <f>SUM(K42*$D42*$E42*$F42*$G42*$L$10)</f>
        <v>0</v>
      </c>
      <c r="M42" s="11"/>
      <c r="N42" s="11">
        <f t="shared" si="45"/>
        <v>0</v>
      </c>
      <c r="O42" s="11"/>
      <c r="P42" s="11">
        <f>SUM(O42*$D42*$E42*$F42*$G42*$P$10)</f>
        <v>0</v>
      </c>
      <c r="Q42" s="12"/>
      <c r="R42" s="11">
        <f>SUM(Q42*$D42*$E42*$F42*$G42*$R$10)</f>
        <v>0</v>
      </c>
      <c r="S42" s="11"/>
      <c r="T42" s="11">
        <f>SUM(S42*$D42*$E42*$F42*$G42*$T$10)</f>
        <v>0</v>
      </c>
      <c r="U42" s="12"/>
      <c r="V42" s="12">
        <f>SUM(U42*$D42*$E42*$F42*$G42*$V$10)</f>
        <v>0</v>
      </c>
      <c r="W42" s="13"/>
      <c r="X42" s="11">
        <f t="shared" si="46"/>
        <v>0</v>
      </c>
      <c r="Y42" s="11"/>
      <c r="Z42" s="11">
        <f>SUM(Y42*$D42*$E42*$F42*$G42*$Z$10)</f>
        <v>0</v>
      </c>
      <c r="AA42" s="11"/>
      <c r="AB42" s="11">
        <f>SUM(AA42*$D42*$E42*$F42*$G42*$AB$10)</f>
        <v>0</v>
      </c>
      <c r="AC42" s="11"/>
      <c r="AD42" s="11">
        <f>SUM(AC42*$D42*$E42*$F42*$G42*$AD$10)</f>
        <v>0</v>
      </c>
      <c r="AE42" s="11"/>
      <c r="AF42" s="11">
        <f>AE42*$D42*$E42*$F42*$H42*$AF$10</f>
        <v>0</v>
      </c>
      <c r="AG42" s="12"/>
      <c r="AH42" s="11">
        <f>AG42*$D42*$E42*$F42*$H42*$AH$10</f>
        <v>0</v>
      </c>
      <c r="AI42" s="116"/>
      <c r="AJ42" s="11">
        <f>SUM(AI42*$D42*$E42*$F42*$G42*$AJ$10)</f>
        <v>0</v>
      </c>
      <c r="AK42" s="12"/>
      <c r="AL42" s="12">
        <f>SUM(AK42*$D42*$E42*$F42*$G42*$AL$10)</f>
        <v>0</v>
      </c>
      <c r="AM42" s="11"/>
      <c r="AN42" s="11">
        <f>SUM(AM42*$D42*$E42*$F42*$G42*$AN$10)</f>
        <v>0</v>
      </c>
      <c r="AO42" s="11"/>
      <c r="AP42" s="11">
        <f>SUM(AO42*$D42*$E42*$F42*$G42*$AP$10)</f>
        <v>0</v>
      </c>
      <c r="AQ42" s="11"/>
      <c r="AR42" s="11">
        <f>SUM(AQ42*$D42*$E42*$F42*$G42*$AR$10)</f>
        <v>0</v>
      </c>
      <c r="AS42" s="11"/>
      <c r="AT42" s="11">
        <f>SUM(AS42*$D42*$E42*$F42*$G42*$AT$10)</f>
        <v>0</v>
      </c>
      <c r="AU42" s="11"/>
      <c r="AV42" s="11">
        <f>SUM(AU42*$D42*$E42*$F42*$G42*$AV$10)</f>
        <v>0</v>
      </c>
      <c r="AW42" s="11"/>
      <c r="AX42" s="11">
        <f>SUM(AW42*$D42*$E42*$F42*$G42*$AX$10)</f>
        <v>0</v>
      </c>
      <c r="AY42" s="11"/>
      <c r="AZ42" s="11">
        <f>SUM(AY42*$D42*$E42*$F42*$G42*$AZ$10)</f>
        <v>0</v>
      </c>
      <c r="BA42" s="11"/>
      <c r="BB42" s="11">
        <f>SUM(BA42*$D42*$E42*$F42*$G42*$BB$10)</f>
        <v>0</v>
      </c>
      <c r="BC42" s="11"/>
      <c r="BD42" s="11">
        <f>SUM(BC42*$D42*$E42*$F42*$G42*$BD$10)</f>
        <v>0</v>
      </c>
      <c r="BE42" s="11"/>
      <c r="BF42" s="11">
        <f>SUM(BE42*$D42*$E42*$F42*$G42*$BF$10)</f>
        <v>0</v>
      </c>
      <c r="BG42" s="11"/>
      <c r="BH42" s="11">
        <f>SUM(BG42*$D42*$E42*$F42*$G42*$BH$10)</f>
        <v>0</v>
      </c>
      <c r="BI42" s="11"/>
      <c r="BJ42" s="11">
        <f>BI42*$D42*$E42*$F42*$H42*$BJ$10</f>
        <v>0</v>
      </c>
      <c r="BK42" s="11"/>
      <c r="BL42" s="11">
        <f>BK42*$D42*$E42*$F42*$H42*$BL$10</f>
        <v>0</v>
      </c>
      <c r="BM42" s="11"/>
      <c r="BN42" s="11">
        <f>BM42*$D42*$E42*$F42*$H42*$BN$10</f>
        <v>0</v>
      </c>
      <c r="BO42" s="11"/>
      <c r="BP42" s="11">
        <f>BO42*$D42*$E42*$F42*$H42*$BP$10</f>
        <v>0</v>
      </c>
      <c r="BQ42" s="12"/>
      <c r="BR42" s="11">
        <f>BQ42*$D42*$E42*$F42*$H42*$BR$10</f>
        <v>0</v>
      </c>
      <c r="BS42" s="120">
        <v>3</v>
      </c>
      <c r="BT42" s="115">
        <f>BS42*$D42*$E42*$F42*$H42*$BT$10</f>
        <v>79845.695999999996</v>
      </c>
      <c r="BU42" s="11"/>
      <c r="BV42" s="11">
        <f>BU42*$D42*$E42*$F42*$H42*$BV$10</f>
        <v>0</v>
      </c>
      <c r="BW42" s="12"/>
      <c r="BX42" s="11">
        <f>BW42*$D42*$E42*$F42*$H42*$BX$10</f>
        <v>0</v>
      </c>
      <c r="BY42" s="11">
        <v>1</v>
      </c>
      <c r="BZ42" s="11">
        <f>BY42*$D42*$E42*$F42*$H42*$BZ$10</f>
        <v>26615.232</v>
      </c>
      <c r="CA42" s="11"/>
      <c r="CB42" s="11">
        <f>CA42*$D42*$E42*$F42*$H42*$CB$10</f>
        <v>0</v>
      </c>
      <c r="CC42" s="11"/>
      <c r="CD42" s="11">
        <f>CC42*$D42*$E42*$F42*$H42*$CD$10</f>
        <v>0</v>
      </c>
      <c r="CE42" s="11"/>
      <c r="CF42" s="11">
        <f>CE42*$D42*$E42*$F42*$H42*$CF$10</f>
        <v>0</v>
      </c>
      <c r="CG42" s="71"/>
      <c r="CH42" s="11">
        <f>CG42*$D42*$E42*$F42*$H42*$CH$10</f>
        <v>0</v>
      </c>
      <c r="CI42" s="12"/>
      <c r="CJ42" s="11">
        <f>CI42*$D42*$E42*$F42*$H42*$CJ$10</f>
        <v>0</v>
      </c>
      <c r="CK42" s="11"/>
      <c r="CL42" s="11">
        <f>CK42*$D42*$E42*$F42*$H42*$CL$10</f>
        <v>0</v>
      </c>
      <c r="CM42" s="12"/>
      <c r="CN42" s="11">
        <f>CM42*$D42*$E42*$F42*$I42*$CN$10</f>
        <v>0</v>
      </c>
      <c r="CO42" s="11"/>
      <c r="CP42" s="11">
        <f>CO42*$D42*$E42*$F42*$J42*$CP$10</f>
        <v>0</v>
      </c>
      <c r="CQ42" s="11"/>
      <c r="CR42" s="11">
        <f>CQ42*D42*E42*F42</f>
        <v>0</v>
      </c>
      <c r="CS42" s="49">
        <f>SUM(M42+K42+W42+O42+Q42+Y42+U42+S42+AA42+AE42+AC42+AG42+AI42+AM42+BI42+BO42+AK42+AW42+AY42+CA42+CC42+BY42+CE42+CG42+BS42+BU42+AO42+AQ42+AS42+AU42+BK42+BM42+BQ42+BA42+BC42+BE42+BG42+BW42+CI42+CK42+CM42+CO42+CQ42)</f>
        <v>4</v>
      </c>
      <c r="CT42" s="49">
        <f>SUM(N42+L42+X42+P42+R42+Z42+V42+T42+AB42+AF42+AD42+AH42+AJ42+AN42+BJ42+BP42+AL42+AX42+AZ42+CB42+CD42+BZ42+CF42+CH42+BT42+BV42+AP42+AR42+AT42+AV42+BL42+BN42+BR42+BB42+BD42+BF42+BH42+BX42+CJ42+CL42+CN42+CP42+CR42)</f>
        <v>106460.928</v>
      </c>
      <c r="CU42" s="42">
        <f t="shared" si="44"/>
        <v>4</v>
      </c>
    </row>
    <row r="43" spans="1:99" ht="30" x14ac:dyDescent="0.25">
      <c r="A43" s="95"/>
      <c r="B43" s="47">
        <v>18</v>
      </c>
      <c r="C43" s="16" t="s">
        <v>151</v>
      </c>
      <c r="D43" s="8">
        <v>11480</v>
      </c>
      <c r="E43" s="19">
        <v>2.09</v>
      </c>
      <c r="F43" s="20">
        <v>1</v>
      </c>
      <c r="G43" s="8">
        <v>1.4</v>
      </c>
      <c r="H43" s="8">
        <v>1.68</v>
      </c>
      <c r="I43" s="8">
        <v>2.23</v>
      </c>
      <c r="J43" s="10">
        <v>2.57</v>
      </c>
      <c r="K43" s="26"/>
      <c r="L43" s="11">
        <f>SUM(K43*$D43*$E43*$F43*$G43*$L$10)</f>
        <v>0</v>
      </c>
      <c r="M43" s="26"/>
      <c r="N43" s="11">
        <f t="shared" si="45"/>
        <v>0</v>
      </c>
      <c r="O43" s="26"/>
      <c r="P43" s="11">
        <f>SUM(O43*$D43*$E43*$F43*$G43*$P$10)</f>
        <v>0</v>
      </c>
      <c r="Q43" s="73"/>
      <c r="R43" s="11">
        <f>SUM(Q43*$D43*$E43*$F43*$G43*$R$10)</f>
        <v>0</v>
      </c>
      <c r="S43" s="26"/>
      <c r="T43" s="11">
        <f>SUM(S43*$D43*$E43*$F43*$G43*$T$10)</f>
        <v>0</v>
      </c>
      <c r="U43" s="12"/>
      <c r="V43" s="12">
        <f>SUM(U43*$D43*$E43*$F43*$G43*$V$10)</f>
        <v>0</v>
      </c>
      <c r="W43" s="13"/>
      <c r="X43" s="11">
        <f t="shared" si="46"/>
        <v>0</v>
      </c>
      <c r="Y43" s="26"/>
      <c r="Z43" s="11">
        <f>SUM(Y43*$D43*$E43*$F43*$G43*$Z$10)</f>
        <v>0</v>
      </c>
      <c r="AA43" s="26"/>
      <c r="AB43" s="11">
        <f>SUM(AA43*$D43*$E43*$F43*$G43*$AB$10)</f>
        <v>0</v>
      </c>
      <c r="AC43" s="26"/>
      <c r="AD43" s="11">
        <f>SUM(AC43*$D43*$E43*$F43*$G43*$AD$10)</f>
        <v>0</v>
      </c>
      <c r="AE43" s="26"/>
      <c r="AF43" s="11">
        <f>AE43*$D43*$E43*$F43*$H43*$AF$10</f>
        <v>0</v>
      </c>
      <c r="AG43" s="73"/>
      <c r="AH43" s="11">
        <f>AG43*$D43*$E43*$F43*$H43*$AH$10</f>
        <v>0</v>
      </c>
      <c r="AI43" s="116"/>
      <c r="AJ43" s="11">
        <f>SUM(AI43*$D43*$E43*$F43*$G43*$AJ$10)</f>
        <v>0</v>
      </c>
      <c r="AK43" s="73"/>
      <c r="AL43" s="12">
        <f>SUM(AK43*$D43*$E43*$F43*$G43*$AL$10)</f>
        <v>0</v>
      </c>
      <c r="AM43" s="26"/>
      <c r="AN43" s="11">
        <f>SUM(AM43*$D43*$E43*$F43*$G43*$AN$10)</f>
        <v>0</v>
      </c>
      <c r="AO43" s="26"/>
      <c r="AP43" s="11">
        <f>SUM(AO43*$D43*$E43*$F43*$G43*$AP$10)</f>
        <v>0</v>
      </c>
      <c r="AQ43" s="26"/>
      <c r="AR43" s="11">
        <f>SUM(AQ43*$D43*$E43*$F43*$G43*$AR$10)</f>
        <v>0</v>
      </c>
      <c r="AS43" s="26"/>
      <c r="AT43" s="11">
        <f>SUM(AS43*$D43*$E43*$F43*$G43*$AT$10)</f>
        <v>0</v>
      </c>
      <c r="AU43" s="26"/>
      <c r="AV43" s="11">
        <f>SUM(AU43*$D43*$E43*$F43*$G43*$AV$10)</f>
        <v>0</v>
      </c>
      <c r="AW43" s="26"/>
      <c r="AX43" s="11">
        <f>SUM(AW43*$D43*$E43*$F43*$G43*$AX$10)</f>
        <v>0</v>
      </c>
      <c r="AY43" s="26"/>
      <c r="AZ43" s="11">
        <f>SUM(AY43*$D43*$E43*$F43*$G43*$AZ$10)</f>
        <v>0</v>
      </c>
      <c r="BA43" s="26"/>
      <c r="BB43" s="11">
        <f>SUM(BA43*$D43*$E43*$F43*$G43*$BB$10)</f>
        <v>0</v>
      </c>
      <c r="BC43" s="26"/>
      <c r="BD43" s="11">
        <f>SUM(BC43*$D43*$E43*$F43*$G43*$BD$10)</f>
        <v>0</v>
      </c>
      <c r="BE43" s="26"/>
      <c r="BF43" s="11">
        <f>SUM(BE43*$D43*$E43*$F43*$G43*$BF$10)</f>
        <v>0</v>
      </c>
      <c r="BG43" s="26"/>
      <c r="BH43" s="11">
        <f>SUM(BG43*$D43*$E43*$F43*$G43*$BH$10)</f>
        <v>0</v>
      </c>
      <c r="BI43" s="26"/>
      <c r="BJ43" s="11">
        <f>BI43*$D43*$E43*$F43*$H43*$BJ$10</f>
        <v>0</v>
      </c>
      <c r="BK43" s="26"/>
      <c r="BL43" s="11">
        <f>BK43*$D43*$E43*$F43*$H43*$BL$10</f>
        <v>0</v>
      </c>
      <c r="BM43" s="26"/>
      <c r="BN43" s="11">
        <f>BM43*$D43*$E43*$F43*$H43*$BN$10</f>
        <v>0</v>
      </c>
      <c r="BO43" s="26"/>
      <c r="BP43" s="11">
        <f>BO43*$D43*$E43*$F43*$H43*$BP$10</f>
        <v>0</v>
      </c>
      <c r="BQ43" s="73"/>
      <c r="BR43" s="11">
        <f>BQ43*$D43*$E43*$F43*$H43*$BR$10</f>
        <v>0</v>
      </c>
      <c r="BS43" s="120"/>
      <c r="BT43" s="115">
        <f>BS43*$D43*$E43*$F43*$H43*$BT$10</f>
        <v>0</v>
      </c>
      <c r="BU43" s="26"/>
      <c r="BV43" s="11">
        <f>BU43*$D43*$E43*$F43*$H43*$BV$10</f>
        <v>0</v>
      </c>
      <c r="BW43" s="73"/>
      <c r="BX43" s="11">
        <f>BW43*$D43*$E43*$F43*$H43*$BX$10</f>
        <v>0</v>
      </c>
      <c r="BY43" s="26"/>
      <c r="BZ43" s="11">
        <f>BY43*$D43*$E43*$F43*$H43*$BZ$10</f>
        <v>0</v>
      </c>
      <c r="CA43" s="26"/>
      <c r="CB43" s="11">
        <f>CA43*$D43*$E43*$F43*$H43*$CB$10</f>
        <v>0</v>
      </c>
      <c r="CC43" s="26"/>
      <c r="CD43" s="11">
        <f>CC43*$D43*$E43*$F43*$H43*$CD$10</f>
        <v>0</v>
      </c>
      <c r="CE43" s="26"/>
      <c r="CF43" s="11">
        <f>CE43*$D43*$E43*$F43*$H43*$CF$10</f>
        <v>0</v>
      </c>
      <c r="CG43" s="26"/>
      <c r="CH43" s="11">
        <f>CG43*$D43*$E43*$F43*$H43*$CH$10</f>
        <v>0</v>
      </c>
      <c r="CI43" s="73"/>
      <c r="CJ43" s="11">
        <f>CI43*$D43*$E43*$F43*$H43*$CJ$10</f>
        <v>0</v>
      </c>
      <c r="CK43" s="26"/>
      <c r="CL43" s="11">
        <f>CK43*$D43*$E43*$F43*$H43*$CL$10</f>
        <v>0</v>
      </c>
      <c r="CM43" s="73"/>
      <c r="CN43" s="11">
        <f>CM43*$D43*$E43*$F43*$I43*$CN$10</f>
        <v>0</v>
      </c>
      <c r="CO43" s="26"/>
      <c r="CP43" s="11">
        <f>CO43*$D43*$E43*$F43*$J43*$CP$10</f>
        <v>0</v>
      </c>
      <c r="CQ43" s="11"/>
      <c r="CR43" s="11">
        <f>CQ43*D43*E43*F43</f>
        <v>0</v>
      </c>
      <c r="CS43" s="49">
        <f>SUM(M43+K43+W43+O43+Q43+Y43+U43+S43+AA43+AE43+AC43+AG43+AI43+AM43+BI43+BO43+AK43+AW43+AY43+CA43+CC43+BY43+CE43+CG43+BS43+BU43+AO43+AQ43+AS43+AU43+BK43+BM43+BQ43+BA43+BC43+BE43+BG43+BW43+CI43+CK43+CM43+CO43+CQ43)</f>
        <v>0</v>
      </c>
      <c r="CT43" s="49">
        <f>SUM(N43+L43+X43+P43+R43+Z43+V43+T43+AB43+AF43+AD43+AH43+AJ43+AN43+BJ43+BP43+AL43+AX43+AZ43+CB43+CD43+BZ43+CF43+CH43+BT43+BV43+AP43+AR43+AT43+AV43+BL43+BN43+BR43+BB43+BD43+BF43+BH43+BX43+CJ43+CL43+CN43+CP43+CR43)</f>
        <v>0</v>
      </c>
      <c r="CU43" s="42">
        <f t="shared" si="44"/>
        <v>0</v>
      </c>
    </row>
    <row r="44" spans="1:99" s="46" customFormat="1" x14ac:dyDescent="0.25">
      <c r="A44" s="96">
        <v>10</v>
      </c>
      <c r="B44" s="96"/>
      <c r="C44" s="80" t="s">
        <v>152</v>
      </c>
      <c r="D44" s="85">
        <v>11480</v>
      </c>
      <c r="E44" s="86">
        <v>1.6</v>
      </c>
      <c r="F44" s="82">
        <v>1</v>
      </c>
      <c r="G44" s="87"/>
      <c r="H44" s="87"/>
      <c r="I44" s="87"/>
      <c r="J44" s="88">
        <v>2.57</v>
      </c>
      <c r="K44" s="24">
        <f>K45</f>
        <v>0</v>
      </c>
      <c r="L44" s="24">
        <f>L45</f>
        <v>0</v>
      </c>
      <c r="M44" s="24">
        <f>M45</f>
        <v>0</v>
      </c>
      <c r="N44" s="24">
        <f t="shared" ref="N44:CH44" si="136">N45</f>
        <v>0</v>
      </c>
      <c r="O44" s="24">
        <f t="shared" si="136"/>
        <v>0</v>
      </c>
      <c r="P44" s="24">
        <f t="shared" si="136"/>
        <v>0</v>
      </c>
      <c r="Q44" s="25">
        <f t="shared" si="136"/>
        <v>0</v>
      </c>
      <c r="R44" s="24">
        <f t="shared" si="136"/>
        <v>0</v>
      </c>
      <c r="S44" s="24">
        <f t="shared" si="136"/>
        <v>0</v>
      </c>
      <c r="T44" s="24">
        <f t="shared" si="136"/>
        <v>0</v>
      </c>
      <c r="U44" s="91">
        <f t="shared" si="136"/>
        <v>0</v>
      </c>
      <c r="V44" s="91">
        <f t="shared" si="136"/>
        <v>0</v>
      </c>
      <c r="W44" s="24">
        <f t="shared" si="136"/>
        <v>0</v>
      </c>
      <c r="X44" s="24">
        <f t="shared" si="136"/>
        <v>0</v>
      </c>
      <c r="Y44" s="24">
        <f t="shared" si="136"/>
        <v>0</v>
      </c>
      <c r="Z44" s="24">
        <f t="shared" si="136"/>
        <v>0</v>
      </c>
      <c r="AA44" s="24">
        <f t="shared" si="136"/>
        <v>0</v>
      </c>
      <c r="AB44" s="24">
        <f t="shared" si="136"/>
        <v>0</v>
      </c>
      <c r="AC44" s="24">
        <f>AC45</f>
        <v>0</v>
      </c>
      <c r="AD44" s="24">
        <f>AD45</f>
        <v>0</v>
      </c>
      <c r="AE44" s="24">
        <f t="shared" si="136"/>
        <v>0</v>
      </c>
      <c r="AF44" s="24">
        <f t="shared" si="136"/>
        <v>0</v>
      </c>
      <c r="AG44" s="25">
        <f t="shared" si="136"/>
        <v>0</v>
      </c>
      <c r="AH44" s="24">
        <f t="shared" si="136"/>
        <v>0</v>
      </c>
      <c r="AI44" s="123">
        <v>0</v>
      </c>
      <c r="AJ44" s="92">
        <f t="shared" si="136"/>
        <v>0</v>
      </c>
      <c r="AK44" s="91">
        <f>AK45</f>
        <v>0</v>
      </c>
      <c r="AL44" s="91">
        <f>AL45</f>
        <v>0</v>
      </c>
      <c r="AM44" s="24">
        <f t="shared" si="136"/>
        <v>0</v>
      </c>
      <c r="AN44" s="24">
        <f t="shared" si="136"/>
        <v>0</v>
      </c>
      <c r="AO44" s="24">
        <f t="shared" si="136"/>
        <v>0</v>
      </c>
      <c r="AP44" s="24">
        <f t="shared" si="136"/>
        <v>0</v>
      </c>
      <c r="AQ44" s="24">
        <f t="shared" si="136"/>
        <v>0</v>
      </c>
      <c r="AR44" s="24">
        <f t="shared" si="136"/>
        <v>0</v>
      </c>
      <c r="AS44" s="24">
        <f t="shared" si="136"/>
        <v>0</v>
      </c>
      <c r="AT44" s="24">
        <f t="shared" si="136"/>
        <v>0</v>
      </c>
      <c r="AU44" s="24">
        <f t="shared" si="136"/>
        <v>0</v>
      </c>
      <c r="AV44" s="24">
        <f t="shared" si="136"/>
        <v>0</v>
      </c>
      <c r="AW44" s="24">
        <f t="shared" si="136"/>
        <v>0</v>
      </c>
      <c r="AX44" s="24">
        <f t="shared" si="136"/>
        <v>0</v>
      </c>
      <c r="AY44" s="24">
        <f t="shared" si="136"/>
        <v>0</v>
      </c>
      <c r="AZ44" s="24">
        <f t="shared" si="136"/>
        <v>0</v>
      </c>
      <c r="BA44" s="24">
        <f t="shared" si="136"/>
        <v>0</v>
      </c>
      <c r="BB44" s="24">
        <f t="shared" si="136"/>
        <v>0</v>
      </c>
      <c r="BC44" s="24">
        <f t="shared" si="136"/>
        <v>0</v>
      </c>
      <c r="BD44" s="24">
        <f t="shared" si="136"/>
        <v>0</v>
      </c>
      <c r="BE44" s="24">
        <f t="shared" si="136"/>
        <v>0</v>
      </c>
      <c r="BF44" s="24">
        <f t="shared" si="136"/>
        <v>0</v>
      </c>
      <c r="BG44" s="24">
        <f t="shared" si="136"/>
        <v>0</v>
      </c>
      <c r="BH44" s="24">
        <f t="shared" si="136"/>
        <v>0</v>
      </c>
      <c r="BI44" s="24">
        <f t="shared" si="136"/>
        <v>0</v>
      </c>
      <c r="BJ44" s="24">
        <f t="shared" si="136"/>
        <v>0</v>
      </c>
      <c r="BK44" s="24">
        <f>BK45</f>
        <v>0</v>
      </c>
      <c r="BL44" s="24">
        <f>BL45</f>
        <v>0</v>
      </c>
      <c r="BM44" s="24">
        <f>BM45</f>
        <v>0</v>
      </c>
      <c r="BN44" s="24">
        <f>BN45</f>
        <v>0</v>
      </c>
      <c r="BO44" s="24">
        <f t="shared" si="136"/>
        <v>0</v>
      </c>
      <c r="BP44" s="24">
        <f t="shared" si="136"/>
        <v>0</v>
      </c>
      <c r="BQ44" s="25">
        <f t="shared" si="136"/>
        <v>0</v>
      </c>
      <c r="BR44" s="24">
        <f t="shared" si="136"/>
        <v>0</v>
      </c>
      <c r="BS44" s="122">
        <v>0</v>
      </c>
      <c r="BT44" s="122">
        <f t="shared" si="136"/>
        <v>0</v>
      </c>
      <c r="BU44" s="24">
        <f t="shared" si="136"/>
        <v>0</v>
      </c>
      <c r="BV44" s="24">
        <f t="shared" si="136"/>
        <v>0</v>
      </c>
      <c r="BW44" s="25">
        <f t="shared" si="136"/>
        <v>0</v>
      </c>
      <c r="BX44" s="24">
        <f t="shared" si="136"/>
        <v>0</v>
      </c>
      <c r="BY44" s="24">
        <f t="shared" si="136"/>
        <v>0</v>
      </c>
      <c r="BZ44" s="24">
        <f t="shared" si="136"/>
        <v>0</v>
      </c>
      <c r="CA44" s="24">
        <f t="shared" si="136"/>
        <v>0</v>
      </c>
      <c r="CB44" s="24">
        <f t="shared" si="136"/>
        <v>0</v>
      </c>
      <c r="CC44" s="24">
        <f t="shared" si="136"/>
        <v>0</v>
      </c>
      <c r="CD44" s="24">
        <f t="shared" si="136"/>
        <v>0</v>
      </c>
      <c r="CE44" s="24">
        <f t="shared" si="136"/>
        <v>0</v>
      </c>
      <c r="CF44" s="24">
        <f t="shared" si="136"/>
        <v>0</v>
      </c>
      <c r="CG44" s="24">
        <f t="shared" si="136"/>
        <v>0</v>
      </c>
      <c r="CH44" s="24">
        <f t="shared" si="136"/>
        <v>0</v>
      </c>
      <c r="CI44" s="25">
        <f t="shared" ref="CI44:CT44" si="137">CI45</f>
        <v>0</v>
      </c>
      <c r="CJ44" s="24">
        <f t="shared" si="137"/>
        <v>0</v>
      </c>
      <c r="CK44" s="24">
        <f t="shared" si="137"/>
        <v>0</v>
      </c>
      <c r="CL44" s="24">
        <f t="shared" si="137"/>
        <v>0</v>
      </c>
      <c r="CM44" s="25">
        <v>0</v>
      </c>
      <c r="CN44" s="24">
        <f t="shared" si="137"/>
        <v>0</v>
      </c>
      <c r="CO44" s="24">
        <f t="shared" si="137"/>
        <v>0</v>
      </c>
      <c r="CP44" s="24">
        <f t="shared" si="137"/>
        <v>0</v>
      </c>
      <c r="CQ44" s="24">
        <f t="shared" si="137"/>
        <v>0</v>
      </c>
      <c r="CR44" s="24">
        <f t="shared" si="137"/>
        <v>0</v>
      </c>
      <c r="CS44" s="92">
        <f t="shared" si="137"/>
        <v>0</v>
      </c>
      <c r="CT44" s="92">
        <f t="shared" si="137"/>
        <v>0</v>
      </c>
      <c r="CU44" s="42">
        <f t="shared" si="44"/>
        <v>0</v>
      </c>
    </row>
    <row r="45" spans="1:99" x14ac:dyDescent="0.25">
      <c r="A45" s="95"/>
      <c r="B45" s="47">
        <v>19</v>
      </c>
      <c r="C45" s="16" t="s">
        <v>153</v>
      </c>
      <c r="D45" s="8">
        <v>11480</v>
      </c>
      <c r="E45" s="9">
        <v>1.6</v>
      </c>
      <c r="F45" s="20">
        <v>1</v>
      </c>
      <c r="G45" s="8">
        <v>1.4</v>
      </c>
      <c r="H45" s="8">
        <v>1.68</v>
      </c>
      <c r="I45" s="8">
        <v>2.23</v>
      </c>
      <c r="J45" s="10">
        <v>2.57</v>
      </c>
      <c r="K45" s="11"/>
      <c r="L45" s="11">
        <f>SUM(K45*$D45*$E45*$F45*$G45*$L$10)</f>
        <v>0</v>
      </c>
      <c r="M45" s="11"/>
      <c r="N45" s="11">
        <f t="shared" si="45"/>
        <v>0</v>
      </c>
      <c r="O45" s="11"/>
      <c r="P45" s="11">
        <f>SUM(O45*$D45*$E45*$F45*$G45*$P$10)</f>
        <v>0</v>
      </c>
      <c r="Q45" s="12"/>
      <c r="R45" s="11">
        <f>SUM(Q45*$D45*$E45*$F45*$G45*$R$10)</f>
        <v>0</v>
      </c>
      <c r="S45" s="11"/>
      <c r="T45" s="11">
        <f>SUM(S45*$D45*$E45*$F45*$G45*$T$10)</f>
        <v>0</v>
      </c>
      <c r="U45" s="12"/>
      <c r="V45" s="12">
        <f>SUM(U45*$D45*$E45*$F45*$G45*$V$10)</f>
        <v>0</v>
      </c>
      <c r="W45" s="13"/>
      <c r="X45" s="11">
        <f t="shared" si="46"/>
        <v>0</v>
      </c>
      <c r="Y45" s="11"/>
      <c r="Z45" s="11">
        <f>SUM(Y45*$D45*$E45*$F45*$G45*$Z$10)</f>
        <v>0</v>
      </c>
      <c r="AA45" s="11"/>
      <c r="AB45" s="11">
        <f>SUM(AA45*$D45*$E45*$F45*$G45*$AB$10)</f>
        <v>0</v>
      </c>
      <c r="AC45" s="11"/>
      <c r="AD45" s="11">
        <f>SUM(AC45*$D45*$E45*$F45*$G45*$AD$10)</f>
        <v>0</v>
      </c>
      <c r="AE45" s="11"/>
      <c r="AF45" s="11">
        <f>AE45*$D45*$E45*$F45*$H45*$AF$10</f>
        <v>0</v>
      </c>
      <c r="AG45" s="12"/>
      <c r="AH45" s="11">
        <f>AG45*$D45*$E45*$F45*$H45*$AH$10</f>
        <v>0</v>
      </c>
      <c r="AI45" s="116"/>
      <c r="AJ45" s="11">
        <f>SUM(AI45*$D45*$E45*$F45*$G45*$AJ$10)</f>
        <v>0</v>
      </c>
      <c r="AK45" s="12"/>
      <c r="AL45" s="12">
        <f>SUM(AK45*$D45*$E45*$F45*$G45*$AL$10)</f>
        <v>0</v>
      </c>
      <c r="AM45" s="11"/>
      <c r="AN45" s="11">
        <f>SUM(AM45*$D45*$E45*$F45*$G45*$AN$10)</f>
        <v>0</v>
      </c>
      <c r="AO45" s="11"/>
      <c r="AP45" s="11">
        <f>SUM(AO45*$D45*$E45*$F45*$G45*$AP$10)</f>
        <v>0</v>
      </c>
      <c r="AQ45" s="11"/>
      <c r="AR45" s="11">
        <f>SUM(AQ45*$D45*$E45*$F45*$G45*$AR$10)</f>
        <v>0</v>
      </c>
      <c r="AS45" s="11"/>
      <c r="AT45" s="11">
        <f>SUM(AS45*$D45*$E45*$F45*$G45*$AT$10)</f>
        <v>0</v>
      </c>
      <c r="AU45" s="11"/>
      <c r="AV45" s="11">
        <f>SUM(AU45*$D45*$E45*$F45*$G45*$AV$10)</f>
        <v>0</v>
      </c>
      <c r="AW45" s="11"/>
      <c r="AX45" s="11">
        <f>SUM(AW45*$D45*$E45*$F45*$G45*$AX$10)</f>
        <v>0</v>
      </c>
      <c r="AY45" s="11"/>
      <c r="AZ45" s="11">
        <f>SUM(AY45*$D45*$E45*$F45*$G45*$AZ$10)</f>
        <v>0</v>
      </c>
      <c r="BA45" s="11"/>
      <c r="BB45" s="11">
        <f>SUM(BA45*$D45*$E45*$F45*$G45*$BB$10)</f>
        <v>0</v>
      </c>
      <c r="BC45" s="11"/>
      <c r="BD45" s="11">
        <f>SUM(BC45*$D45*$E45*$F45*$G45*$BD$10)</f>
        <v>0</v>
      </c>
      <c r="BE45" s="11"/>
      <c r="BF45" s="11">
        <f>SUM(BE45*$D45*$E45*$F45*$G45*$BF$10)</f>
        <v>0</v>
      </c>
      <c r="BG45" s="11"/>
      <c r="BH45" s="11">
        <f>SUM(BG45*$D45*$E45*$F45*$G45*$BH$10)</f>
        <v>0</v>
      </c>
      <c r="BI45" s="11"/>
      <c r="BJ45" s="11">
        <f>BI45*$D45*$E45*$F45*$H45*$BJ$10</f>
        <v>0</v>
      </c>
      <c r="BK45" s="11"/>
      <c r="BL45" s="11">
        <f>BK45*$D45*$E45*$F45*$H45*$BL$10</f>
        <v>0</v>
      </c>
      <c r="BM45" s="11"/>
      <c r="BN45" s="11">
        <f>BM45*$D45*$E45*$F45*$H45*$BN$10</f>
        <v>0</v>
      </c>
      <c r="BO45" s="11"/>
      <c r="BP45" s="11">
        <f>BO45*$D45*$E45*$F45*$H45*$BP$10</f>
        <v>0</v>
      </c>
      <c r="BQ45" s="12"/>
      <c r="BR45" s="11">
        <f>BQ45*$D45*$E45*$F45*$H45*$BR$10</f>
        <v>0</v>
      </c>
      <c r="BS45" s="115"/>
      <c r="BT45" s="115">
        <f>BS45*$D45*$E45*$F45*$H45*$BT$10</f>
        <v>0</v>
      </c>
      <c r="BU45" s="11"/>
      <c r="BV45" s="11">
        <f>BU45*$D45*$E45*$F45*$H45*$BV$10</f>
        <v>0</v>
      </c>
      <c r="BW45" s="12"/>
      <c r="BX45" s="11">
        <f>BW45*$D45*$E45*$F45*$H45*$BX$10</f>
        <v>0</v>
      </c>
      <c r="BY45" s="11"/>
      <c r="BZ45" s="11">
        <f>BY45*$D45*$E45*$F45*$H45*$BZ$10</f>
        <v>0</v>
      </c>
      <c r="CA45" s="11"/>
      <c r="CB45" s="11">
        <f>CA45*$D45*$E45*$F45*$H45*$CB$10</f>
        <v>0</v>
      </c>
      <c r="CC45" s="11"/>
      <c r="CD45" s="11">
        <f>CC45*$D45*$E45*$F45*$H45*$CD$10</f>
        <v>0</v>
      </c>
      <c r="CE45" s="11"/>
      <c r="CF45" s="11">
        <f>CE45*$D45*$E45*$F45*$H45*$CF$10</f>
        <v>0</v>
      </c>
      <c r="CG45" s="11"/>
      <c r="CH45" s="11">
        <f>CG45*$D45*$E45*$F45*$H45*$CH$10</f>
        <v>0</v>
      </c>
      <c r="CI45" s="12"/>
      <c r="CJ45" s="11">
        <f>CI45*$D45*$E45*$F45*$H45*$CJ$10</f>
        <v>0</v>
      </c>
      <c r="CK45" s="11"/>
      <c r="CL45" s="11">
        <f>CK45*$D45*$E45*$F45*$H45*$CL$10</f>
        <v>0</v>
      </c>
      <c r="CM45" s="12"/>
      <c r="CN45" s="11">
        <f>CM45*$D45*$E45*$F45*$I45*$CN$10</f>
        <v>0</v>
      </c>
      <c r="CO45" s="11"/>
      <c r="CP45" s="11">
        <f>CO45*$D45*$E45*$F45*$J45*$CP$10</f>
        <v>0</v>
      </c>
      <c r="CQ45" s="11"/>
      <c r="CR45" s="11">
        <f>CQ45*D45*E45*F45</f>
        <v>0</v>
      </c>
      <c r="CS45" s="49">
        <f>SUM(M45+K45+W45+O45+Q45+Y45+U45+S45+AA45+AE45+AC45+AG45+AI45+AM45+BI45+BO45+AK45+AW45+AY45+CA45+CC45+BY45+CE45+CG45+BS45+BU45+AO45+AQ45+AS45+AU45+BK45+BM45+BQ45+BA45+BC45+BE45+BG45+BW45+CI45+CK45+CM45+CO45+CQ45)</f>
        <v>0</v>
      </c>
      <c r="CT45" s="43">
        <f>SUM(N45+L45+X45+P45+R45+Z45+V45+T45+AB45+AF45+AD45+AH45+AJ45+AN45+BJ45+BP45+AL45+AX45+AZ45+CB45+CD45+BZ45+CF45+CH45+BT45+BV45+AP45+AR45+AT45+AV45+BL45+BN45+BR45+BB45+BD45+BF45+BH45+BX45+CJ45+CL45+CN45+CP45+CR45)</f>
        <v>0</v>
      </c>
      <c r="CU45" s="42">
        <f t="shared" si="44"/>
        <v>0</v>
      </c>
    </row>
    <row r="46" spans="1:99" s="46" customFormat="1" x14ac:dyDescent="0.25">
      <c r="A46" s="96">
        <v>11</v>
      </c>
      <c r="B46" s="96"/>
      <c r="C46" s="80" t="s">
        <v>154</v>
      </c>
      <c r="D46" s="85">
        <v>11480</v>
      </c>
      <c r="E46" s="86">
        <v>1.49</v>
      </c>
      <c r="F46" s="82">
        <v>1</v>
      </c>
      <c r="G46" s="87"/>
      <c r="H46" s="87"/>
      <c r="I46" s="87"/>
      <c r="J46" s="88">
        <v>2.57</v>
      </c>
      <c r="K46" s="24">
        <f t="shared" ref="K46" si="138">SUM(K47:K48)</f>
        <v>3</v>
      </c>
      <c r="L46" s="24">
        <f>SUM(L47:L48)</f>
        <v>65573.759999999995</v>
      </c>
      <c r="M46" s="24">
        <f t="shared" ref="M46:BQ46" si="139">SUM(M47:M48)</f>
        <v>0</v>
      </c>
      <c r="N46" s="24">
        <f t="shared" si="139"/>
        <v>0</v>
      </c>
      <c r="O46" s="24">
        <f t="shared" si="139"/>
        <v>52</v>
      </c>
      <c r="P46" s="24">
        <f>SUM(P47:P48)</f>
        <v>1136611.8400000001</v>
      </c>
      <c r="Q46" s="25">
        <f t="shared" ref="Q46" si="140">SUM(Q47:Q48)</f>
        <v>0</v>
      </c>
      <c r="R46" s="24">
        <f>SUM(R47:R48)</f>
        <v>0</v>
      </c>
      <c r="S46" s="24">
        <f t="shared" ref="S46" si="141">SUM(S47:S48)</f>
        <v>0</v>
      </c>
      <c r="T46" s="24">
        <f>SUM(T47:T48)</f>
        <v>0</v>
      </c>
      <c r="U46" s="91">
        <f t="shared" ref="U46" si="142">SUM(U47:U48)</f>
        <v>0</v>
      </c>
      <c r="V46" s="91">
        <f>SUM(V47:V48)</f>
        <v>0</v>
      </c>
      <c r="W46" s="24">
        <f t="shared" ref="W46" si="143">SUM(W47:W48)</f>
        <v>0</v>
      </c>
      <c r="X46" s="24">
        <f t="shared" si="139"/>
        <v>0</v>
      </c>
      <c r="Y46" s="24">
        <f t="shared" si="139"/>
        <v>0</v>
      </c>
      <c r="Z46" s="24">
        <f t="shared" si="139"/>
        <v>0</v>
      </c>
      <c r="AA46" s="24">
        <f t="shared" si="139"/>
        <v>0</v>
      </c>
      <c r="AB46" s="24">
        <f t="shared" si="139"/>
        <v>0</v>
      </c>
      <c r="AC46" s="24">
        <f t="shared" si="139"/>
        <v>0</v>
      </c>
      <c r="AD46" s="24">
        <f>SUM(AD47:AD48)</f>
        <v>0</v>
      </c>
      <c r="AE46" s="24">
        <f t="shared" ref="AE46" si="144">SUM(AE47:AE48)</f>
        <v>0</v>
      </c>
      <c r="AF46" s="24">
        <f t="shared" si="139"/>
        <v>0</v>
      </c>
      <c r="AG46" s="25">
        <f t="shared" si="139"/>
        <v>0</v>
      </c>
      <c r="AH46" s="24">
        <f t="shared" si="139"/>
        <v>0</v>
      </c>
      <c r="AI46" s="123">
        <v>50</v>
      </c>
      <c r="AJ46" s="92">
        <f t="shared" si="139"/>
        <v>1092896</v>
      </c>
      <c r="AK46" s="91">
        <f t="shared" si="139"/>
        <v>0</v>
      </c>
      <c r="AL46" s="91">
        <f>SUM(AL47:AL48)</f>
        <v>0</v>
      </c>
      <c r="AM46" s="24">
        <f t="shared" ref="AM46" si="145">SUM(AM47:AM48)</f>
        <v>0</v>
      </c>
      <c r="AN46" s="24">
        <f t="shared" si="139"/>
        <v>0</v>
      </c>
      <c r="AO46" s="24">
        <f t="shared" si="139"/>
        <v>0</v>
      </c>
      <c r="AP46" s="24">
        <f>SUM(AP47:AP48)</f>
        <v>0</v>
      </c>
      <c r="AQ46" s="24">
        <f t="shared" ref="AQ46" si="146">SUM(AQ47:AQ48)</f>
        <v>0</v>
      </c>
      <c r="AR46" s="24">
        <f>SUM(AR47:AR48)</f>
        <v>0</v>
      </c>
      <c r="AS46" s="24">
        <f t="shared" ref="AS46" si="147">SUM(AS47:AS48)</f>
        <v>0</v>
      </c>
      <c r="AT46" s="24">
        <f>SUM(AT47:AT48)</f>
        <v>0</v>
      </c>
      <c r="AU46" s="24">
        <f t="shared" ref="AU46" si="148">SUM(AU47:AU48)</f>
        <v>0</v>
      </c>
      <c r="AV46" s="24">
        <f>SUM(AV47:AV48)</f>
        <v>0</v>
      </c>
      <c r="AW46" s="24">
        <f>SUM(AW47:AW48)</f>
        <v>0</v>
      </c>
      <c r="AX46" s="24">
        <f>SUM(AX47:AX48)</f>
        <v>0</v>
      </c>
      <c r="AY46" s="24">
        <f>SUM(AY47:AY48)</f>
        <v>0</v>
      </c>
      <c r="AZ46" s="24">
        <f>SUM(AZ47:AZ48)</f>
        <v>0</v>
      </c>
      <c r="BA46" s="24">
        <f t="shared" ref="BA46" si="149">SUM(BA47:BA48)</f>
        <v>0</v>
      </c>
      <c r="BB46" s="24">
        <f>SUM(BB47:BB48)</f>
        <v>0</v>
      </c>
      <c r="BC46" s="24">
        <f t="shared" ref="BC46" si="150">SUM(BC47:BC48)</f>
        <v>0</v>
      </c>
      <c r="BD46" s="24">
        <f>SUM(BD47:BD48)</f>
        <v>0</v>
      </c>
      <c r="BE46" s="24">
        <f t="shared" ref="BE46" si="151">SUM(BE47:BE48)</f>
        <v>0</v>
      </c>
      <c r="BF46" s="24">
        <f>SUM(BF47:BF48)</f>
        <v>0</v>
      </c>
      <c r="BG46" s="24">
        <f>SUM(BG47:BG48)</f>
        <v>0</v>
      </c>
      <c r="BH46" s="24">
        <f>SUM(BH47:BH48)</f>
        <v>0</v>
      </c>
      <c r="BI46" s="24">
        <f t="shared" ref="BI46" si="152">SUM(BI47:BI48)</f>
        <v>0</v>
      </c>
      <c r="BJ46" s="24">
        <f t="shared" si="139"/>
        <v>0</v>
      </c>
      <c r="BK46" s="24">
        <f t="shared" si="139"/>
        <v>0</v>
      </c>
      <c r="BL46" s="24">
        <f>SUM(BL47:BL48)</f>
        <v>0</v>
      </c>
      <c r="BM46" s="24">
        <f t="shared" ref="BM46" si="153">SUM(BM47:BM48)</f>
        <v>0</v>
      </c>
      <c r="BN46" s="24">
        <f>SUM(BN47:BN48)</f>
        <v>0</v>
      </c>
      <c r="BO46" s="24">
        <f t="shared" ref="BO46" si="154">SUM(BO47:BO48)</f>
        <v>7</v>
      </c>
      <c r="BP46" s="24">
        <f t="shared" si="139"/>
        <v>183606.52799999999</v>
      </c>
      <c r="BQ46" s="25">
        <f t="shared" si="139"/>
        <v>40</v>
      </c>
      <c r="BR46" s="24">
        <f>SUM(BR47:BR48)</f>
        <v>1049180.1599999999</v>
      </c>
      <c r="BS46" s="122">
        <v>7</v>
      </c>
      <c r="BT46" s="122">
        <f>SUM(BT47:BT48)</f>
        <v>183606.52799999999</v>
      </c>
      <c r="BU46" s="24">
        <f>SUM(BU47:BU48)</f>
        <v>0</v>
      </c>
      <c r="BV46" s="24">
        <f>SUM(BV47:BV48)</f>
        <v>0</v>
      </c>
      <c r="BW46" s="25">
        <f t="shared" ref="BW46" si="155">SUM(BW47:BW48)</f>
        <v>0</v>
      </c>
      <c r="BX46" s="24">
        <f>SUM(BX47:BX48)</f>
        <v>0</v>
      </c>
      <c r="BY46" s="24">
        <f>SUM(BY47:BY48)</f>
        <v>0</v>
      </c>
      <c r="BZ46" s="24">
        <f>SUM(BZ47:BZ48)</f>
        <v>0</v>
      </c>
      <c r="CA46" s="24">
        <f t="shared" ref="CA46:CT46" si="156">SUM(CA47:CA48)</f>
        <v>0</v>
      </c>
      <c r="CB46" s="24">
        <f t="shared" si="156"/>
        <v>0</v>
      </c>
      <c r="CC46" s="24">
        <f t="shared" si="156"/>
        <v>7</v>
      </c>
      <c r="CD46" s="24">
        <f t="shared" si="156"/>
        <v>183606.52799999999</v>
      </c>
      <c r="CE46" s="24">
        <f t="shared" si="156"/>
        <v>0</v>
      </c>
      <c r="CF46" s="24">
        <f t="shared" si="156"/>
        <v>0</v>
      </c>
      <c r="CG46" s="24">
        <f t="shared" si="156"/>
        <v>0</v>
      </c>
      <c r="CH46" s="24">
        <f t="shared" si="156"/>
        <v>0</v>
      </c>
      <c r="CI46" s="25">
        <f t="shared" si="156"/>
        <v>0</v>
      </c>
      <c r="CJ46" s="24">
        <f t="shared" si="156"/>
        <v>0</v>
      </c>
      <c r="CK46" s="24">
        <f t="shared" si="156"/>
        <v>0</v>
      </c>
      <c r="CL46" s="24">
        <f t="shared" si="156"/>
        <v>0</v>
      </c>
      <c r="CM46" s="25">
        <v>0</v>
      </c>
      <c r="CN46" s="24">
        <f t="shared" si="156"/>
        <v>0</v>
      </c>
      <c r="CO46" s="24">
        <f t="shared" si="156"/>
        <v>0</v>
      </c>
      <c r="CP46" s="24">
        <f t="shared" si="156"/>
        <v>0</v>
      </c>
      <c r="CQ46" s="24">
        <f t="shared" si="156"/>
        <v>0</v>
      </c>
      <c r="CR46" s="24">
        <f t="shared" si="156"/>
        <v>0</v>
      </c>
      <c r="CS46" s="92">
        <f t="shared" si="156"/>
        <v>166</v>
      </c>
      <c r="CT46" s="92">
        <f t="shared" si="156"/>
        <v>3895081.3439999996</v>
      </c>
      <c r="CU46" s="42"/>
    </row>
    <row r="47" spans="1:99" x14ac:dyDescent="0.25">
      <c r="A47" s="95"/>
      <c r="B47" s="47">
        <v>20</v>
      </c>
      <c r="C47" s="7" t="s">
        <v>155</v>
      </c>
      <c r="D47" s="8">
        <v>11480</v>
      </c>
      <c r="E47" s="9">
        <v>1.49</v>
      </c>
      <c r="F47" s="19">
        <v>1</v>
      </c>
      <c r="G47" s="8">
        <v>1.4</v>
      </c>
      <c r="H47" s="8">
        <v>1.68</v>
      </c>
      <c r="I47" s="8">
        <v>2.23</v>
      </c>
      <c r="J47" s="10">
        <v>2.57</v>
      </c>
      <c r="K47" s="11"/>
      <c r="L47" s="11">
        <f>SUM(K47*$D47*$E47*$F47*$G47*$L$10)</f>
        <v>0</v>
      </c>
      <c r="M47" s="11">
        <v>0</v>
      </c>
      <c r="N47" s="11">
        <f t="shared" si="45"/>
        <v>0</v>
      </c>
      <c r="O47" s="11">
        <v>0</v>
      </c>
      <c r="P47" s="11">
        <f>SUM(O47*$D47*$E47*$F47*$G47*$P$10)</f>
        <v>0</v>
      </c>
      <c r="Q47" s="12">
        <v>0</v>
      </c>
      <c r="R47" s="11">
        <f>SUM(Q47*$D47*$E47*$F47*$G47*$R$10)</f>
        <v>0</v>
      </c>
      <c r="S47" s="11">
        <v>0</v>
      </c>
      <c r="T47" s="11">
        <f>SUM(S47*$D47*$E47*$F47*$G47*$T$10)</f>
        <v>0</v>
      </c>
      <c r="U47" s="12"/>
      <c r="V47" s="12">
        <f>SUM(U47*$D47*$E47*$F47*$G47*$V$10)</f>
        <v>0</v>
      </c>
      <c r="W47" s="13"/>
      <c r="X47" s="11">
        <f t="shared" si="46"/>
        <v>0</v>
      </c>
      <c r="Y47" s="11">
        <v>0</v>
      </c>
      <c r="Z47" s="11">
        <f>SUM(Y47*$D47*$E47*$F47*$G47*$Z$10)</f>
        <v>0</v>
      </c>
      <c r="AA47" s="11">
        <v>0</v>
      </c>
      <c r="AB47" s="11">
        <f>SUM(AA47*$D47*$E47*$F47*$G47*$AB$10)</f>
        <v>0</v>
      </c>
      <c r="AC47" s="11"/>
      <c r="AD47" s="11">
        <f>SUM(AC47*$D47*$E47*$F47*$G47*$AD$10)</f>
        <v>0</v>
      </c>
      <c r="AE47" s="11">
        <v>0</v>
      </c>
      <c r="AF47" s="11">
        <f>AE47*$D47*$E47*$F47*$H47*$AF$10</f>
        <v>0</v>
      </c>
      <c r="AG47" s="12">
        <v>0</v>
      </c>
      <c r="AH47" s="11">
        <f>AG47*$D47*$E47*$F47*$H47*$AH$10</f>
        <v>0</v>
      </c>
      <c r="AI47" s="116"/>
      <c r="AJ47" s="11">
        <f>SUM(AI47*$D47*$E47*$F47*$G47*$AJ$10)</f>
        <v>0</v>
      </c>
      <c r="AK47" s="12"/>
      <c r="AL47" s="12">
        <f>SUM(AK47*$D47*$E47*$F47*$G47*$AL$10)</f>
        <v>0</v>
      </c>
      <c r="AM47" s="11">
        <v>0</v>
      </c>
      <c r="AN47" s="11">
        <f>SUM(AM47*$D47*$E47*$F47*$G47*$AN$10)</f>
        <v>0</v>
      </c>
      <c r="AO47" s="11">
        <v>0</v>
      </c>
      <c r="AP47" s="11">
        <f>SUM(AO47*$D47*$E47*$F47*$G47*$AP$10)</f>
        <v>0</v>
      </c>
      <c r="AQ47" s="11"/>
      <c r="AR47" s="11">
        <f>SUM(AQ47*$D47*$E47*$F47*$G47*$AR$10)</f>
        <v>0</v>
      </c>
      <c r="AS47" s="11"/>
      <c r="AT47" s="11">
        <f>SUM(AS47*$D47*$E47*$F47*$G47*$AT$10)</f>
        <v>0</v>
      </c>
      <c r="AU47" s="11"/>
      <c r="AV47" s="11">
        <f>SUM(AU47*$D47*$E47*$F47*$G47*$AV$10)</f>
        <v>0</v>
      </c>
      <c r="AW47" s="11">
        <v>0</v>
      </c>
      <c r="AX47" s="11">
        <f>SUM(AW47*$D47*$E47*$F47*$G47*$AX$10)</f>
        <v>0</v>
      </c>
      <c r="AY47" s="11">
        <v>0</v>
      </c>
      <c r="AZ47" s="11">
        <f>SUM(AY47*$D47*$E47*$F47*$G47*$AZ$10)</f>
        <v>0</v>
      </c>
      <c r="BA47" s="11">
        <v>0</v>
      </c>
      <c r="BB47" s="11">
        <f>SUM(BA47*$D47*$E47*$F47*$G47*$BB$10)</f>
        <v>0</v>
      </c>
      <c r="BC47" s="11">
        <v>0</v>
      </c>
      <c r="BD47" s="11">
        <f>SUM(BC47*$D47*$E47*$F47*$G47*$BD$10)</f>
        <v>0</v>
      </c>
      <c r="BE47" s="11">
        <v>0</v>
      </c>
      <c r="BF47" s="11">
        <f>SUM(BE47*$D47*$E47*$F47*$G47*$BF$10)</f>
        <v>0</v>
      </c>
      <c r="BG47" s="11"/>
      <c r="BH47" s="11">
        <f>SUM(BG47*$D47*$E47*$F47*$G47*$BH$10)</f>
        <v>0</v>
      </c>
      <c r="BI47" s="11">
        <v>0</v>
      </c>
      <c r="BJ47" s="11">
        <f>BI47*$D47*$E47*$F47*$H47*$BJ$10</f>
        <v>0</v>
      </c>
      <c r="BK47" s="11">
        <v>0</v>
      </c>
      <c r="BL47" s="11">
        <f>BK47*$D47*$E47*$F47*$H47*$BL$10</f>
        <v>0</v>
      </c>
      <c r="BM47" s="11">
        <v>0</v>
      </c>
      <c r="BN47" s="11">
        <f>BM47*$D47*$E47*$F47*$H47*$BN$10</f>
        <v>0</v>
      </c>
      <c r="BO47" s="11">
        <v>0</v>
      </c>
      <c r="BP47" s="11">
        <f>BO47*$D47*$E47*$F47*$H47*$BP$10</f>
        <v>0</v>
      </c>
      <c r="BQ47" s="70"/>
      <c r="BR47" s="11">
        <f>BQ47*$D47*$E47*$F47*$H47*$BR$10</f>
        <v>0</v>
      </c>
      <c r="BS47" s="120"/>
      <c r="BT47" s="115">
        <f>BS47*$D47*$E47*$F47*$H47*$BT$10</f>
        <v>0</v>
      </c>
      <c r="BU47" s="11"/>
      <c r="BV47" s="11">
        <f>BU47*$D47*$E47*$F47*$H47*$BV$10</f>
        <v>0</v>
      </c>
      <c r="BW47" s="12"/>
      <c r="BX47" s="11">
        <f>BW47*$D47*$E47*$F47*$H47*$BX$10</f>
        <v>0</v>
      </c>
      <c r="BY47" s="11">
        <v>0</v>
      </c>
      <c r="BZ47" s="11">
        <f>BY47*$D47*$E47*$F47*$H47*$BZ$10</f>
        <v>0</v>
      </c>
      <c r="CA47" s="11"/>
      <c r="CB47" s="11">
        <f>CA47*$D47*$E47*$F47*$H47*$CB$10</f>
        <v>0</v>
      </c>
      <c r="CC47" s="11">
        <v>0</v>
      </c>
      <c r="CD47" s="11">
        <f>CC47*$D47*$E47*$F47*$H47*$CD$10</f>
        <v>0</v>
      </c>
      <c r="CE47" s="11">
        <v>0</v>
      </c>
      <c r="CF47" s="11">
        <f>CE47*$D47*$E47*$F47*$H47*$CF$10</f>
        <v>0</v>
      </c>
      <c r="CG47" s="71"/>
      <c r="CH47" s="11">
        <f>CG47*$D47*$E47*$F47*$H47*$CH$10</f>
        <v>0</v>
      </c>
      <c r="CI47" s="12"/>
      <c r="CJ47" s="11">
        <f>CI47*$D47*$E47*$F47*$H47*$CJ$10</f>
        <v>0</v>
      </c>
      <c r="CK47" s="11">
        <v>0</v>
      </c>
      <c r="CL47" s="11">
        <f>CK47*$D47*$E47*$F47*$H47*$CL$10</f>
        <v>0</v>
      </c>
      <c r="CM47" s="12">
        <v>0</v>
      </c>
      <c r="CN47" s="11">
        <f>CM47*$D47*$E47*$F47*$I47*$CN$10</f>
        <v>0</v>
      </c>
      <c r="CO47" s="11">
        <v>0</v>
      </c>
      <c r="CP47" s="11">
        <f>CO47*$D47*$E47*$F47*$J47*$CP$10</f>
        <v>0</v>
      </c>
      <c r="CQ47" s="11"/>
      <c r="CR47" s="11">
        <f>CQ47*D47*E47*F47</f>
        <v>0</v>
      </c>
      <c r="CS47" s="49">
        <f>SUM(M47+K47+W47+O47+Q47+Y47+U47+S47+AA47+AE47+AC47+AG47+AI47+AM47+BI47+BO47+AK47+AW47+AY47+CA47+CC47+BY47+CE47+CG47+BS47+BU47+AO47+AQ47+AS47+AU47+BK47+BM47+BQ47+BA47+BC47+BE47+BG47+BW47+CI47+CK47+CM47+CO47+CQ47)</f>
        <v>0</v>
      </c>
      <c r="CT47" s="49">
        <f>SUM(N47+L47+X47+P47+R47+Z47+V47+T47+AB47+AF47+AD47+AH47+AJ47+AN47+BJ47+BP47+AL47+AX47+AZ47+CB47+CD47+BZ47+CF47+CH47+BT47+BV47+AP47+AR47+AT47+AV47+BL47+BN47+BR47+BB47+BD47+BF47+BH47+BX47+CJ47+CL47+CN47+CP47+CR47)</f>
        <v>0</v>
      </c>
      <c r="CU47" s="42">
        <f t="shared" si="44"/>
        <v>0</v>
      </c>
    </row>
    <row r="48" spans="1:99" ht="30" x14ac:dyDescent="0.25">
      <c r="A48" s="95"/>
      <c r="B48" s="47">
        <v>21</v>
      </c>
      <c r="C48" s="16" t="s">
        <v>156</v>
      </c>
      <c r="D48" s="8">
        <v>11480</v>
      </c>
      <c r="E48" s="9">
        <v>1.36</v>
      </c>
      <c r="F48" s="19">
        <v>1</v>
      </c>
      <c r="G48" s="8">
        <v>1.4</v>
      </c>
      <c r="H48" s="8">
        <v>1.68</v>
      </c>
      <c r="I48" s="8">
        <v>2.23</v>
      </c>
      <c r="J48" s="10">
        <v>2.57</v>
      </c>
      <c r="K48" s="11">
        <v>3</v>
      </c>
      <c r="L48" s="11">
        <f>SUM(K48*$D48*$E48*$F48*$G48*$L$10)</f>
        <v>65573.759999999995</v>
      </c>
      <c r="M48" s="11"/>
      <c r="N48" s="11">
        <f t="shared" si="45"/>
        <v>0</v>
      </c>
      <c r="O48" s="11">
        <v>52</v>
      </c>
      <c r="P48" s="11">
        <f>SUM(O48*$D48*$E48*$F48*$G48*$P$10)</f>
        <v>1136611.8400000001</v>
      </c>
      <c r="Q48" s="12"/>
      <c r="R48" s="11">
        <f>SUM(Q48*$D48*$E48*$F48*$G48*$R$10)</f>
        <v>0</v>
      </c>
      <c r="S48" s="11"/>
      <c r="T48" s="11">
        <f>SUM(S48*$D48*$E48*$F48*$G48*$T$10)</f>
        <v>0</v>
      </c>
      <c r="U48" s="12"/>
      <c r="V48" s="12">
        <f>SUM(U48*$D48*$E48*$F48*$G48*$V$10)</f>
        <v>0</v>
      </c>
      <c r="W48" s="13"/>
      <c r="X48" s="11">
        <f t="shared" si="46"/>
        <v>0</v>
      </c>
      <c r="Y48" s="11"/>
      <c r="Z48" s="11">
        <f>SUM(Y48*$D48*$E48*$F48*$G48*$Z$10)</f>
        <v>0</v>
      </c>
      <c r="AA48" s="11"/>
      <c r="AB48" s="11">
        <f>SUM(AA48*$D48*$E48*$F48*$G48*$AB$10)</f>
        <v>0</v>
      </c>
      <c r="AC48" s="11"/>
      <c r="AD48" s="11">
        <f>SUM(AC48*$D48*$E48*$F48*$G48*$AD$10)</f>
        <v>0</v>
      </c>
      <c r="AE48" s="11"/>
      <c r="AF48" s="11">
        <f>AE48*$D48*$E48*$F48*$H48*$AF$10</f>
        <v>0</v>
      </c>
      <c r="AG48" s="12"/>
      <c r="AH48" s="11">
        <f>AG48*$D48*$E48*$F48*$H48*$AH$10</f>
        <v>0</v>
      </c>
      <c r="AI48" s="116">
        <v>50</v>
      </c>
      <c r="AJ48" s="11">
        <f>SUM(AI48*$D48*$E48*$F48*$G48*$AJ$10)</f>
        <v>1092896</v>
      </c>
      <c r="AK48" s="12"/>
      <c r="AL48" s="12">
        <f>SUM(AK48*$D48*$E48*$F48*$G48*$AL$10)</f>
        <v>0</v>
      </c>
      <c r="AM48" s="11"/>
      <c r="AN48" s="11">
        <f>SUM(AM48*$D48*$E48*$F48*$G48*$AN$10)</f>
        <v>0</v>
      </c>
      <c r="AO48" s="11"/>
      <c r="AP48" s="11">
        <f>SUM(AO48*$D48*$E48*$F48*$G48*$AP$10)</f>
        <v>0</v>
      </c>
      <c r="AQ48" s="11"/>
      <c r="AR48" s="11">
        <f>SUM(AQ48*$D48*$E48*$F48*$G48*$AR$10)</f>
        <v>0</v>
      </c>
      <c r="AS48" s="11"/>
      <c r="AT48" s="11">
        <f>SUM(AS48*$D48*$E48*$F48*$G48*$AT$10)</f>
        <v>0</v>
      </c>
      <c r="AU48" s="11"/>
      <c r="AV48" s="11">
        <f>SUM(AU48*$D48*$E48*$F48*$G48*$AV$10)</f>
        <v>0</v>
      </c>
      <c r="AW48" s="11"/>
      <c r="AX48" s="11">
        <f>SUM(AW48*$D48*$E48*$F48*$G48*$AX$10)</f>
        <v>0</v>
      </c>
      <c r="AY48" s="11"/>
      <c r="AZ48" s="11">
        <f>SUM(AY48*$D48*$E48*$F48*$G48*$AZ$10)</f>
        <v>0</v>
      </c>
      <c r="BA48" s="11"/>
      <c r="BB48" s="11">
        <f>SUM(BA48*$D48*$E48*$F48*$G48*$BB$10)</f>
        <v>0</v>
      </c>
      <c r="BC48" s="11"/>
      <c r="BD48" s="11">
        <f>SUM(BC48*$D48*$E48*$F48*$G48*$BD$10)</f>
        <v>0</v>
      </c>
      <c r="BE48" s="11"/>
      <c r="BF48" s="11">
        <f>SUM(BE48*$D48*$E48*$F48*$G48*$BF$10)</f>
        <v>0</v>
      </c>
      <c r="BG48" s="11"/>
      <c r="BH48" s="11">
        <f>SUM(BG48*$D48*$E48*$F48*$G48*$BH$10)</f>
        <v>0</v>
      </c>
      <c r="BI48" s="11"/>
      <c r="BJ48" s="11">
        <f>BI48*$D48*$E48*$F48*$H48*$BJ$10</f>
        <v>0</v>
      </c>
      <c r="BK48" s="11"/>
      <c r="BL48" s="11">
        <f>BK48*$D48*$E48*$F48*$H48*$BL$10</f>
        <v>0</v>
      </c>
      <c r="BM48" s="11"/>
      <c r="BN48" s="11">
        <f>BM48*$D48*$E48*$F48*$H48*$BN$10</f>
        <v>0</v>
      </c>
      <c r="BO48" s="11">
        <v>7</v>
      </c>
      <c r="BP48" s="11">
        <f>BO48*$D48*$E48*$F48*$H48*$BP$10</f>
        <v>183606.52799999999</v>
      </c>
      <c r="BQ48" s="70">
        <v>40</v>
      </c>
      <c r="BR48" s="11">
        <f>BQ48*$D48*$E48*$F48*$H48*$BR$10</f>
        <v>1049180.1599999999</v>
      </c>
      <c r="BS48" s="115">
        <v>7</v>
      </c>
      <c r="BT48" s="115">
        <f>BS48*$D48*$E48*$F48*$H48*$BT$10</f>
        <v>183606.52799999999</v>
      </c>
      <c r="BU48" s="11"/>
      <c r="BV48" s="11">
        <f>BU48*$D48*$E48*$F48*$H48*$BV$10</f>
        <v>0</v>
      </c>
      <c r="BW48" s="12"/>
      <c r="BX48" s="11">
        <f>BW48*$D48*$E48*$F48*$H48*$BX$10</f>
        <v>0</v>
      </c>
      <c r="BY48" s="11"/>
      <c r="BZ48" s="11">
        <f>BY48*$D48*$E48*$F48*$H48*$BZ$10</f>
        <v>0</v>
      </c>
      <c r="CA48" s="11"/>
      <c r="CB48" s="11">
        <f>CA48*$D48*$E48*$F48*$H48*$CB$10</f>
        <v>0</v>
      </c>
      <c r="CC48" s="11">
        <v>7</v>
      </c>
      <c r="CD48" s="11">
        <f>CC48*$D48*$E48*$F48*$H48*$CD$10</f>
        <v>183606.52799999999</v>
      </c>
      <c r="CE48" s="11"/>
      <c r="CF48" s="11">
        <f>CE48*$D48*$E48*$F48*$H48*$CF$10</f>
        <v>0</v>
      </c>
      <c r="CG48" s="11"/>
      <c r="CH48" s="11">
        <f>CG48*$D48*$E48*$F48*$H48*$CH$10</f>
        <v>0</v>
      </c>
      <c r="CI48" s="12"/>
      <c r="CJ48" s="11">
        <f>CI48*$D48*$E48*$F48*$H48*$CJ$10</f>
        <v>0</v>
      </c>
      <c r="CK48" s="11"/>
      <c r="CL48" s="11">
        <f>CK48*$D48*$E48*$F48*$H48*$CL$10</f>
        <v>0</v>
      </c>
      <c r="CM48" s="12"/>
      <c r="CN48" s="11">
        <f>CM48*$D48*$E48*$F48*$I48*$CN$10</f>
        <v>0</v>
      </c>
      <c r="CO48" s="11"/>
      <c r="CP48" s="11">
        <f>CO48*$D48*$E48*$F48*$J48*$CP$10</f>
        <v>0</v>
      </c>
      <c r="CQ48" s="11"/>
      <c r="CR48" s="11">
        <f>CQ48*D48*E48*F48</f>
        <v>0</v>
      </c>
      <c r="CS48" s="49">
        <f>SUM(M48+K48+W48+O48+Q48+Y48+U48+S48+AA48+AE48+AC48+AG48+AI48+AM48+BI48+BO48+AK48+AW48+AY48+CA48+CC48+BY48+CE48+CG48+BS48+BU48+AO48+AQ48+AS48+AU48+BK48+BM48+BQ48+BA48+BC48+BE48+BG48+BW48+CI48+CK48+CM48+CO48+CQ48)</f>
        <v>166</v>
      </c>
      <c r="CT48" s="49">
        <f>SUM(N48+L48+X48+P48+R48+Z48+V48+T48+AB48+AF48+AD48+AH48+AJ48+AN48+BJ48+BP48+AL48+AX48+AZ48+CB48+CD48+BZ48+CF48+CH48+BT48+BV48+AP48+AR48+AT48+AV48+BL48+BN48+BR48+BB48+BD48+BF48+BH48+BX48+CJ48+CL48+CN48+CP48+CR48)</f>
        <v>3895081.3439999996</v>
      </c>
      <c r="CU48" s="42">
        <f t="shared" si="44"/>
        <v>166</v>
      </c>
    </row>
    <row r="49" spans="1:99" s="46" customFormat="1" x14ac:dyDescent="0.25">
      <c r="A49" s="96">
        <v>12</v>
      </c>
      <c r="B49" s="96"/>
      <c r="C49" s="80" t="s">
        <v>157</v>
      </c>
      <c r="D49" s="85">
        <v>11480</v>
      </c>
      <c r="E49" s="86">
        <v>0.92</v>
      </c>
      <c r="F49" s="82">
        <v>1</v>
      </c>
      <c r="G49" s="87">
        <v>1.4</v>
      </c>
      <c r="H49" s="87">
        <v>1.68</v>
      </c>
      <c r="I49" s="87">
        <v>2.23</v>
      </c>
      <c r="J49" s="88">
        <v>2.57</v>
      </c>
      <c r="K49" s="24">
        <f t="shared" ref="K49" si="157">SUM(K50:K59)</f>
        <v>25</v>
      </c>
      <c r="L49" s="24">
        <f>SUM(L50:L59)</f>
        <v>259723.51999999996</v>
      </c>
      <c r="M49" s="24">
        <f t="shared" ref="M49:BQ49" si="158">SUM(M50:M59)</f>
        <v>0</v>
      </c>
      <c r="N49" s="24">
        <f t="shared" si="158"/>
        <v>0</v>
      </c>
      <c r="O49" s="24">
        <f t="shared" si="158"/>
        <v>0</v>
      </c>
      <c r="P49" s="24">
        <f>SUM(P50:P59)</f>
        <v>0</v>
      </c>
      <c r="Q49" s="25">
        <f t="shared" ref="Q49" si="159">SUM(Q50:Q59)</f>
        <v>0</v>
      </c>
      <c r="R49" s="24">
        <f>SUM(R50:R59)</f>
        <v>0</v>
      </c>
      <c r="S49" s="24">
        <f t="shared" ref="S49" si="160">SUM(S50:S59)</f>
        <v>0</v>
      </c>
      <c r="T49" s="24">
        <f>SUM(T50:T59)</f>
        <v>0</v>
      </c>
      <c r="U49" s="91">
        <f t="shared" ref="U49" si="161">SUM(U50:U59)</f>
        <v>0</v>
      </c>
      <c r="V49" s="91">
        <f>SUM(V50:V59)</f>
        <v>0</v>
      </c>
      <c r="W49" s="24">
        <f t="shared" ref="W49" si="162">SUM(W50:W59)</f>
        <v>0</v>
      </c>
      <c r="X49" s="24">
        <f t="shared" si="158"/>
        <v>0</v>
      </c>
      <c r="Y49" s="24">
        <f t="shared" si="158"/>
        <v>18</v>
      </c>
      <c r="Z49" s="24">
        <f t="shared" si="158"/>
        <v>222757.91999999998</v>
      </c>
      <c r="AA49" s="24">
        <f t="shared" si="158"/>
        <v>85</v>
      </c>
      <c r="AB49" s="24">
        <f t="shared" si="158"/>
        <v>783510</v>
      </c>
      <c r="AC49" s="24">
        <f t="shared" si="158"/>
        <v>60</v>
      </c>
      <c r="AD49" s="24">
        <f>SUM(AD50:AD59)</f>
        <v>21407904</v>
      </c>
      <c r="AE49" s="24">
        <f t="shared" ref="AE49" si="163">SUM(AE50:AE59)</f>
        <v>0</v>
      </c>
      <c r="AF49" s="24">
        <f t="shared" si="158"/>
        <v>0</v>
      </c>
      <c r="AG49" s="25">
        <f t="shared" si="158"/>
        <v>30</v>
      </c>
      <c r="AH49" s="24">
        <f t="shared" si="158"/>
        <v>300867.83999999997</v>
      </c>
      <c r="AI49" s="123">
        <v>0</v>
      </c>
      <c r="AJ49" s="92">
        <f t="shared" si="158"/>
        <v>0</v>
      </c>
      <c r="AK49" s="91">
        <f t="shared" si="158"/>
        <v>0</v>
      </c>
      <c r="AL49" s="91">
        <f>SUM(AL50:AL59)</f>
        <v>0</v>
      </c>
      <c r="AM49" s="24">
        <f t="shared" ref="AM49" si="164">SUM(AM50:AM59)</f>
        <v>0</v>
      </c>
      <c r="AN49" s="24">
        <f t="shared" si="158"/>
        <v>0</v>
      </c>
      <c r="AO49" s="24">
        <f t="shared" si="158"/>
        <v>0</v>
      </c>
      <c r="AP49" s="24">
        <f>SUM(AP50:AP59)</f>
        <v>0</v>
      </c>
      <c r="AQ49" s="24">
        <f t="shared" ref="AQ49" si="165">SUM(AQ50:AQ59)</f>
        <v>0</v>
      </c>
      <c r="AR49" s="24">
        <f>SUM(AR50:AR59)</f>
        <v>0</v>
      </c>
      <c r="AS49" s="24">
        <f t="shared" ref="AS49" si="166">SUM(AS50:AS59)</f>
        <v>0</v>
      </c>
      <c r="AT49" s="24">
        <f>SUM(AT50:AT59)</f>
        <v>0</v>
      </c>
      <c r="AU49" s="24">
        <f t="shared" ref="AU49" si="167">SUM(AU50:AU59)</f>
        <v>0</v>
      </c>
      <c r="AV49" s="24">
        <f>SUM(AV50:AV59)</f>
        <v>0</v>
      </c>
      <c r="AW49" s="24">
        <f>SUM(AW50:AW59)</f>
        <v>10</v>
      </c>
      <c r="AX49" s="24">
        <f>SUM(AX50:AX59)</f>
        <v>104468</v>
      </c>
      <c r="AY49" s="24">
        <f>SUM(AY50:AY59)</f>
        <v>0</v>
      </c>
      <c r="AZ49" s="24">
        <f>SUM(AZ50:AZ59)</f>
        <v>0</v>
      </c>
      <c r="BA49" s="24">
        <f t="shared" ref="BA49" si="168">SUM(BA50:BA59)</f>
        <v>3</v>
      </c>
      <c r="BB49" s="24">
        <f>SUM(BB50:BB59)</f>
        <v>46769.51999999999</v>
      </c>
      <c r="BC49" s="24">
        <f t="shared" ref="BC49" si="169">SUM(BC50:BC59)</f>
        <v>0</v>
      </c>
      <c r="BD49" s="24">
        <f>SUM(BD50:BD59)</f>
        <v>0</v>
      </c>
      <c r="BE49" s="24">
        <f t="shared" ref="BE49" si="170">SUM(BE50:BE59)</f>
        <v>0</v>
      </c>
      <c r="BF49" s="24">
        <f>SUM(BF50:BF59)</f>
        <v>0</v>
      </c>
      <c r="BG49" s="24">
        <f>SUM(BG50:BG59)</f>
        <v>79</v>
      </c>
      <c r="BH49" s="24">
        <f>SUM(BH50:BH59)</f>
        <v>840726.32</v>
      </c>
      <c r="BI49" s="24">
        <f t="shared" ref="BI49" si="171">SUM(BI50:BI59)</f>
        <v>0</v>
      </c>
      <c r="BJ49" s="24">
        <f t="shared" si="158"/>
        <v>0</v>
      </c>
      <c r="BK49" s="24">
        <f t="shared" si="158"/>
        <v>0</v>
      </c>
      <c r="BL49" s="24">
        <f>SUM(BL50:BL59)</f>
        <v>0</v>
      </c>
      <c r="BM49" s="24">
        <f t="shared" ref="BM49" si="172">SUM(BM50:BM59)</f>
        <v>150</v>
      </c>
      <c r="BN49" s="24">
        <f>SUM(BN50:BN59)</f>
        <v>1792670.88</v>
      </c>
      <c r="BO49" s="24">
        <f t="shared" ref="BO49" si="173">SUM(BO50:BO59)</f>
        <v>4</v>
      </c>
      <c r="BP49" s="24">
        <f t="shared" si="158"/>
        <v>40115.712</v>
      </c>
      <c r="BQ49" s="25">
        <f t="shared" si="158"/>
        <v>0</v>
      </c>
      <c r="BR49" s="24">
        <f>SUM(BR50:BR59)</f>
        <v>0</v>
      </c>
      <c r="BS49" s="122">
        <v>33</v>
      </c>
      <c r="BT49" s="122">
        <f>SUM(BT50:BT59)</f>
        <v>414657.6</v>
      </c>
      <c r="BU49" s="24">
        <f>SUM(BU50:BU59)</f>
        <v>96</v>
      </c>
      <c r="BV49" s="24">
        <f>SUM(BV50:BV59)</f>
        <v>1176663.264</v>
      </c>
      <c r="BW49" s="25">
        <f t="shared" ref="BW49" si="174">SUM(BW50:BW59)</f>
        <v>2</v>
      </c>
      <c r="BX49" s="24">
        <f>SUM(BX50:BX59)</f>
        <v>20057.856</v>
      </c>
      <c r="BY49" s="24">
        <f>SUM(BY50:BY59)</f>
        <v>11</v>
      </c>
      <c r="BZ49" s="24">
        <f>SUM(BZ50:BZ59)</f>
        <v>130376.064</v>
      </c>
      <c r="CA49" s="24">
        <f t="shared" ref="CA49:CT49" si="175">SUM(CA50:CA59)</f>
        <v>0</v>
      </c>
      <c r="CB49" s="24">
        <f t="shared" si="175"/>
        <v>0</v>
      </c>
      <c r="CC49" s="24">
        <f t="shared" si="175"/>
        <v>12</v>
      </c>
      <c r="CD49" s="24">
        <f t="shared" si="175"/>
        <v>181292.15999999997</v>
      </c>
      <c r="CE49" s="24">
        <f t="shared" si="175"/>
        <v>3</v>
      </c>
      <c r="CF49" s="24">
        <f t="shared" si="175"/>
        <v>37608.479999999996</v>
      </c>
      <c r="CG49" s="24">
        <f t="shared" si="175"/>
        <v>0</v>
      </c>
      <c r="CH49" s="24">
        <f t="shared" si="175"/>
        <v>0</v>
      </c>
      <c r="CI49" s="25">
        <f t="shared" si="175"/>
        <v>31</v>
      </c>
      <c r="CJ49" s="24">
        <f t="shared" si="175"/>
        <v>398457.02399999998</v>
      </c>
      <c r="CK49" s="24">
        <f t="shared" si="175"/>
        <v>4</v>
      </c>
      <c r="CL49" s="24">
        <f t="shared" si="175"/>
        <v>40115.712</v>
      </c>
      <c r="CM49" s="25">
        <v>30</v>
      </c>
      <c r="CN49" s="24">
        <f t="shared" si="175"/>
        <v>399366.24</v>
      </c>
      <c r="CO49" s="24">
        <f t="shared" si="175"/>
        <v>2</v>
      </c>
      <c r="CP49" s="24">
        <f t="shared" si="175"/>
        <v>30683.743999999999</v>
      </c>
      <c r="CQ49" s="24">
        <f t="shared" si="175"/>
        <v>0</v>
      </c>
      <c r="CR49" s="24">
        <f t="shared" si="175"/>
        <v>0</v>
      </c>
      <c r="CS49" s="92">
        <f t="shared" si="175"/>
        <v>688</v>
      </c>
      <c r="CT49" s="92">
        <f t="shared" si="175"/>
        <v>28628791.855999999</v>
      </c>
      <c r="CU49" s="42"/>
    </row>
    <row r="50" spans="1:99" ht="30" customHeight="1" x14ac:dyDescent="0.25">
      <c r="A50" s="47"/>
      <c r="B50" s="47">
        <v>22</v>
      </c>
      <c r="C50" s="16" t="s">
        <v>158</v>
      </c>
      <c r="D50" s="8">
        <v>11480</v>
      </c>
      <c r="E50" s="9">
        <v>2.75</v>
      </c>
      <c r="F50" s="19">
        <v>1</v>
      </c>
      <c r="G50" s="8">
        <v>1.4</v>
      </c>
      <c r="H50" s="8">
        <v>1.68</v>
      </c>
      <c r="I50" s="8">
        <v>2.23</v>
      </c>
      <c r="J50" s="10">
        <v>2.57</v>
      </c>
      <c r="K50" s="11"/>
      <c r="L50" s="11">
        <f t="shared" ref="L50:L59" si="176">SUM(K50*$D50*$E50*$F50*$G50*$L$10)</f>
        <v>0</v>
      </c>
      <c r="M50" s="11"/>
      <c r="N50" s="11">
        <f t="shared" si="45"/>
        <v>0</v>
      </c>
      <c r="O50" s="11"/>
      <c r="P50" s="11">
        <f t="shared" ref="P50:P59" si="177">SUM(O50*$D50*$E50*$F50*$G50*$P$10)</f>
        <v>0</v>
      </c>
      <c r="Q50" s="12"/>
      <c r="R50" s="11">
        <f t="shared" ref="R50:R59" si="178">SUM(Q50*$D50*$E50*$F50*$G50*$R$10)</f>
        <v>0</v>
      </c>
      <c r="S50" s="11"/>
      <c r="T50" s="11">
        <f t="shared" ref="T50:T59" si="179">SUM(S50*$D50*$E50*$F50*$G50*$T$10)</f>
        <v>0</v>
      </c>
      <c r="U50" s="12"/>
      <c r="V50" s="12">
        <f t="shared" ref="V50:V59" si="180">SUM(U50*$D50*$E50*$F50*$G50*$V$10)</f>
        <v>0</v>
      </c>
      <c r="W50" s="13"/>
      <c r="X50" s="11">
        <f t="shared" si="46"/>
        <v>0</v>
      </c>
      <c r="Y50" s="11"/>
      <c r="Z50" s="11">
        <f t="shared" ref="Z50:Z59" si="181">SUM(Y50*$D50*$E50*$F50*$G50*$Z$10)</f>
        <v>0</v>
      </c>
      <c r="AA50" s="11"/>
      <c r="AB50" s="11">
        <f t="shared" ref="AB50:AB59" si="182">SUM(AA50*$D50*$E50*$F50*$G50*$AB$10)</f>
        <v>0</v>
      </c>
      <c r="AC50" s="11"/>
      <c r="AD50" s="11">
        <f t="shared" ref="AD50:AD59" si="183">SUM(AC50*$D50*$E50*$F50*$G50*$AD$10)</f>
        <v>0</v>
      </c>
      <c r="AE50" s="11"/>
      <c r="AF50" s="11">
        <f t="shared" ref="AF50:AF59" si="184">AE50*$D50*$E50*$F50*$H50*$AF$10</f>
        <v>0</v>
      </c>
      <c r="AG50" s="12"/>
      <c r="AH50" s="11">
        <f t="shared" ref="AH50:AH59" si="185">AG50*$D50*$E50*$F50*$H50*$AH$10</f>
        <v>0</v>
      </c>
      <c r="AI50" s="116"/>
      <c r="AJ50" s="11">
        <f t="shared" ref="AJ50:AJ59" si="186">SUM(AI50*$D50*$E50*$F50*$G50*$AJ$10)</f>
        <v>0</v>
      </c>
      <c r="AK50" s="12"/>
      <c r="AL50" s="12">
        <f t="shared" ref="AL50:AL59" si="187">SUM(AK50*$D50*$E50*$F50*$G50*$AL$10)</f>
        <v>0</v>
      </c>
      <c r="AM50" s="11"/>
      <c r="AN50" s="11">
        <f t="shared" ref="AN50:AN59" si="188">SUM(AM50*$D50*$E50*$F50*$G50*$AN$10)</f>
        <v>0</v>
      </c>
      <c r="AO50" s="11"/>
      <c r="AP50" s="11">
        <f t="shared" ref="AP50:AP59" si="189">SUM(AO50*$D50*$E50*$F50*$G50*$AP$10)</f>
        <v>0</v>
      </c>
      <c r="AQ50" s="11"/>
      <c r="AR50" s="11">
        <f t="shared" ref="AR50:AR59" si="190">SUM(AQ50*$D50*$E50*$F50*$G50*$AR$10)</f>
        <v>0</v>
      </c>
      <c r="AS50" s="11"/>
      <c r="AT50" s="11">
        <f t="shared" ref="AT50:AT59" si="191">SUM(AS50*$D50*$E50*$F50*$G50*$AT$10)</f>
        <v>0</v>
      </c>
      <c r="AU50" s="11"/>
      <c r="AV50" s="11">
        <f t="shared" ref="AV50:AV59" si="192">SUM(AU50*$D50*$E50*$F50*$G50*$AV$10)</f>
        <v>0</v>
      </c>
      <c r="AW50" s="11"/>
      <c r="AX50" s="11">
        <f t="shared" ref="AX50:AX59" si="193">SUM(AW50*$D50*$E50*$F50*$G50*$AX$10)</f>
        <v>0</v>
      </c>
      <c r="AY50" s="11"/>
      <c r="AZ50" s="11">
        <f t="shared" ref="AZ50:AZ59" si="194">SUM(AY50*$D50*$E50*$F50*$G50*$AZ$10)</f>
        <v>0</v>
      </c>
      <c r="BA50" s="11"/>
      <c r="BB50" s="11">
        <f t="shared" ref="BB50:BB59" si="195">SUM(BA50*$D50*$E50*$F50*$G50*$BB$10)</f>
        <v>0</v>
      </c>
      <c r="BC50" s="11"/>
      <c r="BD50" s="11">
        <f t="shared" ref="BD50:BD59" si="196">SUM(BC50*$D50*$E50*$F50*$G50*$BD$10)</f>
        <v>0</v>
      </c>
      <c r="BE50" s="11"/>
      <c r="BF50" s="11">
        <f t="shared" ref="BF50:BF59" si="197">SUM(BE50*$D50*$E50*$F50*$G50*$BF$10)</f>
        <v>0</v>
      </c>
      <c r="BG50" s="11"/>
      <c r="BH50" s="11">
        <f t="shared" ref="BH50:BH59" si="198">SUM(BG50*$D50*$E50*$F50*$G50*$BH$10)</f>
        <v>0</v>
      </c>
      <c r="BI50" s="11"/>
      <c r="BJ50" s="11">
        <f t="shared" ref="BJ50:BJ59" si="199">BI50*$D50*$E50*$F50*$H50*$BJ$10</f>
        <v>0</v>
      </c>
      <c r="BK50" s="11"/>
      <c r="BL50" s="11">
        <f t="shared" ref="BL50:BL59" si="200">BK50*$D50*$E50*$F50*$H50*$BL$10</f>
        <v>0</v>
      </c>
      <c r="BM50" s="76"/>
      <c r="BN50" s="11">
        <f t="shared" ref="BN50:BN59" si="201">BM50*$D50*$E50*$F50*$H50*$BN$10</f>
        <v>0</v>
      </c>
      <c r="BO50" s="11"/>
      <c r="BP50" s="11">
        <f t="shared" ref="BP50:BP59" si="202">BO50*$D50*$E50*$F50*$H50*$BP$10</f>
        <v>0</v>
      </c>
      <c r="BQ50" s="12"/>
      <c r="BR50" s="11">
        <f t="shared" ref="BR50:BR59" si="203">BQ50*$D50*$E50*$F50*$H50*$BR$10</f>
        <v>0</v>
      </c>
      <c r="BS50" s="115"/>
      <c r="BT50" s="115">
        <f t="shared" ref="BT50:BT59" si="204">BS50*$D50*$E50*$F50*$H50*$BT$10</f>
        <v>0</v>
      </c>
      <c r="BU50" s="11"/>
      <c r="BV50" s="11">
        <f t="shared" ref="BV50:BV59" si="205">BU50*$D50*$E50*$F50*$H50*$BV$10</f>
        <v>0</v>
      </c>
      <c r="BW50" s="12"/>
      <c r="BX50" s="11">
        <f t="shared" ref="BX50:BX59" si="206">BW50*$D50*$E50*$F50*$H50*$BX$10</f>
        <v>0</v>
      </c>
      <c r="BY50" s="11"/>
      <c r="BZ50" s="11">
        <f t="shared" ref="BZ50:BZ59" si="207">BY50*$D50*$E50*$F50*$H50*$BZ$10</f>
        <v>0</v>
      </c>
      <c r="CA50" s="11"/>
      <c r="CB50" s="11">
        <f t="shared" ref="CB50:CB59" si="208">CA50*$D50*$E50*$F50*$H50*$CB$10</f>
        <v>0</v>
      </c>
      <c r="CC50" s="11"/>
      <c r="CD50" s="11">
        <f t="shared" ref="CD50:CD59" si="209">CC50*$D50*$E50*$F50*$H50*$CD$10</f>
        <v>0</v>
      </c>
      <c r="CE50" s="11"/>
      <c r="CF50" s="11">
        <f t="shared" ref="CF50:CF59" si="210">CE50*$D50*$E50*$F50*$H50*$CF$10</f>
        <v>0</v>
      </c>
      <c r="CG50" s="11"/>
      <c r="CH50" s="11">
        <f t="shared" ref="CH50:CH59" si="211">CG50*$D50*$E50*$F50*$H50*$CH$10</f>
        <v>0</v>
      </c>
      <c r="CI50" s="12"/>
      <c r="CJ50" s="11">
        <f t="shared" ref="CJ50:CJ59" si="212">CI50*$D50*$E50*$F50*$H50*$CJ$10</f>
        <v>0</v>
      </c>
      <c r="CK50" s="11"/>
      <c r="CL50" s="11">
        <f t="shared" ref="CL50:CL59" si="213">CK50*$D50*$E50*$F50*$H50*$CL$10</f>
        <v>0</v>
      </c>
      <c r="CM50" s="12"/>
      <c r="CN50" s="11">
        <f t="shared" ref="CN50:CN59" si="214">CM50*$D50*$E50*$F50*$I50*$CN$10</f>
        <v>0</v>
      </c>
      <c r="CO50" s="11"/>
      <c r="CP50" s="11">
        <f t="shared" ref="CP50:CP59" si="215">CO50*$D50*$E50*$F50*$J50*$CP$10</f>
        <v>0</v>
      </c>
      <c r="CQ50" s="11"/>
      <c r="CR50" s="11">
        <f t="shared" ref="CR50:CR59" si="216">CQ50*D50*E50*F50</f>
        <v>0</v>
      </c>
      <c r="CS50" s="49">
        <f t="shared" ref="CS50:CT59" si="217">SUM(M50+K50+W50+O50+Q50+Y50+U50+S50+AA50+AE50+AC50+AG50+AI50+AM50+BI50+BO50+AK50+AW50+AY50+CA50+CC50+BY50+CE50+CG50+BS50+BU50+AO50+AQ50+AS50+AU50+BK50+BM50+BQ50+BA50+BC50+BE50+BG50+BW50+CI50+CK50+CM50+CO50+CQ50)</f>
        <v>0</v>
      </c>
      <c r="CT50" s="49">
        <f t="shared" si="217"/>
        <v>0</v>
      </c>
      <c r="CU50" s="42">
        <f t="shared" si="44"/>
        <v>0</v>
      </c>
    </row>
    <row r="51" spans="1:99" ht="45" x14ac:dyDescent="0.25">
      <c r="A51" s="47"/>
      <c r="B51" s="47">
        <v>23</v>
      </c>
      <c r="C51" s="16" t="s">
        <v>159</v>
      </c>
      <c r="D51" s="8">
        <v>11480</v>
      </c>
      <c r="E51" s="9">
        <v>1.1000000000000001</v>
      </c>
      <c r="F51" s="19">
        <v>1</v>
      </c>
      <c r="G51" s="8">
        <v>1.4</v>
      </c>
      <c r="H51" s="8">
        <v>1.68</v>
      </c>
      <c r="I51" s="8">
        <v>2.23</v>
      </c>
      <c r="J51" s="10">
        <v>2.57</v>
      </c>
      <c r="K51" s="11"/>
      <c r="L51" s="11">
        <f t="shared" si="176"/>
        <v>0</v>
      </c>
      <c r="M51" s="11"/>
      <c r="N51" s="11">
        <f t="shared" si="45"/>
        <v>0</v>
      </c>
      <c r="O51" s="11"/>
      <c r="P51" s="11">
        <f t="shared" si="177"/>
        <v>0</v>
      </c>
      <c r="Q51" s="12"/>
      <c r="R51" s="11">
        <f t="shared" si="178"/>
        <v>0</v>
      </c>
      <c r="S51" s="11"/>
      <c r="T51" s="11">
        <f t="shared" si="179"/>
        <v>0</v>
      </c>
      <c r="U51" s="12"/>
      <c r="V51" s="12">
        <f t="shared" si="180"/>
        <v>0</v>
      </c>
      <c r="W51" s="13"/>
      <c r="X51" s="11">
        <f t="shared" si="46"/>
        <v>0</v>
      </c>
      <c r="Y51" s="11"/>
      <c r="Z51" s="11">
        <f t="shared" si="181"/>
        <v>0</v>
      </c>
      <c r="AA51" s="11"/>
      <c r="AB51" s="11">
        <f t="shared" si="182"/>
        <v>0</v>
      </c>
      <c r="AC51" s="11"/>
      <c r="AD51" s="11">
        <f t="shared" si="183"/>
        <v>0</v>
      </c>
      <c r="AE51" s="11"/>
      <c r="AF51" s="11">
        <f t="shared" si="184"/>
        <v>0</v>
      </c>
      <c r="AG51" s="12"/>
      <c r="AH51" s="11">
        <f t="shared" si="185"/>
        <v>0</v>
      </c>
      <c r="AI51" s="116"/>
      <c r="AJ51" s="11">
        <f t="shared" si="186"/>
        <v>0</v>
      </c>
      <c r="AK51" s="12"/>
      <c r="AL51" s="12">
        <f t="shared" si="187"/>
        <v>0</v>
      </c>
      <c r="AM51" s="11"/>
      <c r="AN51" s="11">
        <f t="shared" si="188"/>
        <v>0</v>
      </c>
      <c r="AO51" s="11"/>
      <c r="AP51" s="11">
        <f t="shared" si="189"/>
        <v>0</v>
      </c>
      <c r="AQ51" s="11"/>
      <c r="AR51" s="11">
        <f t="shared" si="190"/>
        <v>0</v>
      </c>
      <c r="AS51" s="11"/>
      <c r="AT51" s="11">
        <f t="shared" si="191"/>
        <v>0</v>
      </c>
      <c r="AU51" s="11"/>
      <c r="AV51" s="11">
        <f t="shared" si="192"/>
        <v>0</v>
      </c>
      <c r="AW51" s="11"/>
      <c r="AX51" s="11">
        <f t="shared" si="193"/>
        <v>0</v>
      </c>
      <c r="AY51" s="11"/>
      <c r="AZ51" s="11">
        <f t="shared" si="194"/>
        <v>0</v>
      </c>
      <c r="BA51" s="11"/>
      <c r="BB51" s="11">
        <f t="shared" si="195"/>
        <v>0</v>
      </c>
      <c r="BC51" s="11"/>
      <c r="BD51" s="11">
        <f t="shared" si="196"/>
        <v>0</v>
      </c>
      <c r="BE51" s="11"/>
      <c r="BF51" s="11">
        <f t="shared" si="197"/>
        <v>0</v>
      </c>
      <c r="BG51" s="11"/>
      <c r="BH51" s="11">
        <f t="shared" si="198"/>
        <v>0</v>
      </c>
      <c r="BI51" s="11"/>
      <c r="BJ51" s="11">
        <f t="shared" si="199"/>
        <v>0</v>
      </c>
      <c r="BK51" s="11"/>
      <c r="BL51" s="11">
        <f t="shared" si="200"/>
        <v>0</v>
      </c>
      <c r="BM51" s="76"/>
      <c r="BN51" s="11">
        <f t="shared" si="201"/>
        <v>0</v>
      </c>
      <c r="BO51" s="11"/>
      <c r="BP51" s="11">
        <f t="shared" si="202"/>
        <v>0</v>
      </c>
      <c r="BQ51" s="12"/>
      <c r="BR51" s="11">
        <f t="shared" si="203"/>
        <v>0</v>
      </c>
      <c r="BS51" s="115"/>
      <c r="BT51" s="115">
        <f t="shared" si="204"/>
        <v>0</v>
      </c>
      <c r="BU51" s="11"/>
      <c r="BV51" s="11">
        <f t="shared" si="205"/>
        <v>0</v>
      </c>
      <c r="BW51" s="12"/>
      <c r="BX51" s="11">
        <f t="shared" si="206"/>
        <v>0</v>
      </c>
      <c r="BY51" s="11"/>
      <c r="BZ51" s="11">
        <f t="shared" si="207"/>
        <v>0</v>
      </c>
      <c r="CA51" s="11"/>
      <c r="CB51" s="11">
        <f t="shared" si="208"/>
        <v>0</v>
      </c>
      <c r="CC51" s="11"/>
      <c r="CD51" s="11">
        <f t="shared" si="209"/>
        <v>0</v>
      </c>
      <c r="CE51" s="11"/>
      <c r="CF51" s="11">
        <f t="shared" si="210"/>
        <v>0</v>
      </c>
      <c r="CG51" s="11"/>
      <c r="CH51" s="11">
        <f t="shared" si="211"/>
        <v>0</v>
      </c>
      <c r="CI51" s="12"/>
      <c r="CJ51" s="11">
        <f t="shared" si="212"/>
        <v>0</v>
      </c>
      <c r="CK51" s="11"/>
      <c r="CL51" s="11">
        <f t="shared" si="213"/>
        <v>0</v>
      </c>
      <c r="CM51" s="12"/>
      <c r="CN51" s="11">
        <f t="shared" si="214"/>
        <v>0</v>
      </c>
      <c r="CO51" s="11"/>
      <c r="CP51" s="11">
        <f t="shared" si="215"/>
        <v>0</v>
      </c>
      <c r="CQ51" s="11"/>
      <c r="CR51" s="11">
        <f t="shared" si="216"/>
        <v>0</v>
      </c>
      <c r="CS51" s="49">
        <f t="shared" si="217"/>
        <v>0</v>
      </c>
      <c r="CT51" s="49">
        <f t="shared" si="217"/>
        <v>0</v>
      </c>
      <c r="CU51" s="42">
        <f t="shared" si="44"/>
        <v>0</v>
      </c>
    </row>
    <row r="52" spans="1:99" ht="60" x14ac:dyDescent="0.25">
      <c r="A52" s="47"/>
      <c r="B52" s="47">
        <v>24</v>
      </c>
      <c r="C52" s="16" t="s">
        <v>160</v>
      </c>
      <c r="D52" s="8">
        <v>11480</v>
      </c>
      <c r="E52" s="9">
        <v>9</v>
      </c>
      <c r="F52" s="19">
        <v>1</v>
      </c>
      <c r="G52" s="8">
        <v>1.4</v>
      </c>
      <c r="H52" s="8">
        <v>1.68</v>
      </c>
      <c r="I52" s="8">
        <v>2.23</v>
      </c>
      <c r="J52" s="10">
        <v>2.57</v>
      </c>
      <c r="K52" s="11"/>
      <c r="L52" s="11">
        <f t="shared" si="176"/>
        <v>0</v>
      </c>
      <c r="M52" s="11"/>
      <c r="N52" s="11">
        <f t="shared" si="45"/>
        <v>0</v>
      </c>
      <c r="O52" s="11"/>
      <c r="P52" s="11">
        <f t="shared" si="177"/>
        <v>0</v>
      </c>
      <c r="Q52" s="12"/>
      <c r="R52" s="11">
        <f t="shared" si="178"/>
        <v>0</v>
      </c>
      <c r="S52" s="11"/>
      <c r="T52" s="11">
        <f t="shared" si="179"/>
        <v>0</v>
      </c>
      <c r="U52" s="12"/>
      <c r="V52" s="12">
        <f t="shared" si="180"/>
        <v>0</v>
      </c>
      <c r="W52" s="13"/>
      <c r="X52" s="11">
        <f t="shared" si="46"/>
        <v>0</v>
      </c>
      <c r="Y52" s="11"/>
      <c r="Z52" s="11">
        <f t="shared" si="181"/>
        <v>0</v>
      </c>
      <c r="AA52" s="11"/>
      <c r="AB52" s="11">
        <f t="shared" si="182"/>
        <v>0</v>
      </c>
      <c r="AC52" s="11"/>
      <c r="AD52" s="11">
        <f t="shared" si="183"/>
        <v>0</v>
      </c>
      <c r="AE52" s="11"/>
      <c r="AF52" s="11">
        <f t="shared" si="184"/>
        <v>0</v>
      </c>
      <c r="AG52" s="12"/>
      <c r="AH52" s="11">
        <f t="shared" si="185"/>
        <v>0</v>
      </c>
      <c r="AI52" s="116"/>
      <c r="AJ52" s="11">
        <f t="shared" si="186"/>
        <v>0</v>
      </c>
      <c r="AK52" s="12"/>
      <c r="AL52" s="12">
        <f t="shared" si="187"/>
        <v>0</v>
      </c>
      <c r="AM52" s="11"/>
      <c r="AN52" s="11">
        <f t="shared" si="188"/>
        <v>0</v>
      </c>
      <c r="AO52" s="11"/>
      <c r="AP52" s="11">
        <f t="shared" si="189"/>
        <v>0</v>
      </c>
      <c r="AQ52" s="11"/>
      <c r="AR52" s="11">
        <f t="shared" si="190"/>
        <v>0</v>
      </c>
      <c r="AS52" s="11"/>
      <c r="AT52" s="11">
        <f t="shared" si="191"/>
        <v>0</v>
      </c>
      <c r="AU52" s="11"/>
      <c r="AV52" s="11">
        <f t="shared" si="192"/>
        <v>0</v>
      </c>
      <c r="AW52" s="11"/>
      <c r="AX52" s="11">
        <f t="shared" si="193"/>
        <v>0</v>
      </c>
      <c r="AY52" s="11"/>
      <c r="AZ52" s="11">
        <f t="shared" si="194"/>
        <v>0</v>
      </c>
      <c r="BA52" s="11"/>
      <c r="BB52" s="11">
        <f t="shared" si="195"/>
        <v>0</v>
      </c>
      <c r="BC52" s="11"/>
      <c r="BD52" s="11">
        <f t="shared" si="196"/>
        <v>0</v>
      </c>
      <c r="BE52" s="11"/>
      <c r="BF52" s="11">
        <f t="shared" si="197"/>
        <v>0</v>
      </c>
      <c r="BG52" s="11"/>
      <c r="BH52" s="11">
        <f t="shared" si="198"/>
        <v>0</v>
      </c>
      <c r="BI52" s="11"/>
      <c r="BJ52" s="11">
        <f t="shared" si="199"/>
        <v>0</v>
      </c>
      <c r="BK52" s="11"/>
      <c r="BL52" s="11">
        <f t="shared" si="200"/>
        <v>0</v>
      </c>
      <c r="BM52" s="76"/>
      <c r="BN52" s="11">
        <f t="shared" si="201"/>
        <v>0</v>
      </c>
      <c r="BO52" s="11"/>
      <c r="BP52" s="11">
        <f t="shared" si="202"/>
        <v>0</v>
      </c>
      <c r="BQ52" s="12"/>
      <c r="BR52" s="11">
        <f t="shared" si="203"/>
        <v>0</v>
      </c>
      <c r="BS52" s="115"/>
      <c r="BT52" s="115">
        <f t="shared" si="204"/>
        <v>0</v>
      </c>
      <c r="BU52" s="11"/>
      <c r="BV52" s="11">
        <f t="shared" si="205"/>
        <v>0</v>
      </c>
      <c r="BW52" s="12"/>
      <c r="BX52" s="11">
        <f t="shared" si="206"/>
        <v>0</v>
      </c>
      <c r="BY52" s="11"/>
      <c r="BZ52" s="11">
        <f t="shared" si="207"/>
        <v>0</v>
      </c>
      <c r="CA52" s="11"/>
      <c r="CB52" s="11">
        <f t="shared" si="208"/>
        <v>0</v>
      </c>
      <c r="CC52" s="11"/>
      <c r="CD52" s="11">
        <f t="shared" si="209"/>
        <v>0</v>
      </c>
      <c r="CE52" s="11"/>
      <c r="CF52" s="11">
        <f t="shared" si="210"/>
        <v>0</v>
      </c>
      <c r="CG52" s="11"/>
      <c r="CH52" s="11">
        <f t="shared" si="211"/>
        <v>0</v>
      </c>
      <c r="CI52" s="12"/>
      <c r="CJ52" s="11">
        <f t="shared" si="212"/>
        <v>0</v>
      </c>
      <c r="CK52" s="11"/>
      <c r="CL52" s="11">
        <f t="shared" si="213"/>
        <v>0</v>
      </c>
      <c r="CM52" s="12"/>
      <c r="CN52" s="11">
        <f t="shared" si="214"/>
        <v>0</v>
      </c>
      <c r="CO52" s="11"/>
      <c r="CP52" s="11">
        <f t="shared" si="215"/>
        <v>0</v>
      </c>
      <c r="CQ52" s="11"/>
      <c r="CR52" s="11">
        <f t="shared" si="216"/>
        <v>0</v>
      </c>
      <c r="CS52" s="49">
        <f t="shared" si="217"/>
        <v>0</v>
      </c>
      <c r="CT52" s="49">
        <f t="shared" si="217"/>
        <v>0</v>
      </c>
      <c r="CU52" s="42">
        <f t="shared" si="44"/>
        <v>0</v>
      </c>
    </row>
    <row r="53" spans="1:99" ht="60" x14ac:dyDescent="0.25">
      <c r="A53" s="47"/>
      <c r="B53" s="47">
        <v>25</v>
      </c>
      <c r="C53" s="16" t="s">
        <v>161</v>
      </c>
      <c r="D53" s="8">
        <v>11480</v>
      </c>
      <c r="E53" s="9">
        <v>4.9000000000000004</v>
      </c>
      <c r="F53" s="19">
        <v>1</v>
      </c>
      <c r="G53" s="8">
        <v>1.4</v>
      </c>
      <c r="H53" s="8">
        <v>1.68</v>
      </c>
      <c r="I53" s="8">
        <v>2.23</v>
      </c>
      <c r="J53" s="10">
        <v>2.57</v>
      </c>
      <c r="K53" s="11"/>
      <c r="L53" s="11">
        <f t="shared" si="176"/>
        <v>0</v>
      </c>
      <c r="M53" s="11"/>
      <c r="N53" s="11">
        <f t="shared" si="45"/>
        <v>0</v>
      </c>
      <c r="O53" s="11"/>
      <c r="P53" s="11">
        <f t="shared" si="177"/>
        <v>0</v>
      </c>
      <c r="Q53" s="12"/>
      <c r="R53" s="11">
        <f t="shared" si="178"/>
        <v>0</v>
      </c>
      <c r="S53" s="11"/>
      <c r="T53" s="11">
        <f t="shared" si="179"/>
        <v>0</v>
      </c>
      <c r="U53" s="12"/>
      <c r="V53" s="12">
        <f t="shared" si="180"/>
        <v>0</v>
      </c>
      <c r="W53" s="13"/>
      <c r="X53" s="11">
        <f t="shared" si="46"/>
        <v>0</v>
      </c>
      <c r="Y53" s="11"/>
      <c r="Z53" s="11">
        <f t="shared" si="181"/>
        <v>0</v>
      </c>
      <c r="AA53" s="11"/>
      <c r="AB53" s="11">
        <f t="shared" si="182"/>
        <v>0</v>
      </c>
      <c r="AC53" s="11"/>
      <c r="AD53" s="11">
        <f t="shared" si="183"/>
        <v>0</v>
      </c>
      <c r="AE53" s="11"/>
      <c r="AF53" s="11">
        <f t="shared" si="184"/>
        <v>0</v>
      </c>
      <c r="AG53" s="12"/>
      <c r="AH53" s="11">
        <f t="shared" si="185"/>
        <v>0</v>
      </c>
      <c r="AI53" s="116"/>
      <c r="AJ53" s="11">
        <f t="shared" si="186"/>
        <v>0</v>
      </c>
      <c r="AK53" s="12"/>
      <c r="AL53" s="12">
        <f t="shared" si="187"/>
        <v>0</v>
      </c>
      <c r="AM53" s="11"/>
      <c r="AN53" s="11">
        <f t="shared" si="188"/>
        <v>0</v>
      </c>
      <c r="AO53" s="11"/>
      <c r="AP53" s="11">
        <f t="shared" si="189"/>
        <v>0</v>
      </c>
      <c r="AQ53" s="11"/>
      <c r="AR53" s="11">
        <f t="shared" si="190"/>
        <v>0</v>
      </c>
      <c r="AS53" s="11"/>
      <c r="AT53" s="11">
        <f t="shared" si="191"/>
        <v>0</v>
      </c>
      <c r="AU53" s="11"/>
      <c r="AV53" s="11">
        <f t="shared" si="192"/>
        <v>0</v>
      </c>
      <c r="AW53" s="11"/>
      <c r="AX53" s="11">
        <f t="shared" si="193"/>
        <v>0</v>
      </c>
      <c r="AY53" s="11"/>
      <c r="AZ53" s="11">
        <f t="shared" si="194"/>
        <v>0</v>
      </c>
      <c r="BA53" s="11"/>
      <c r="BB53" s="11">
        <f t="shared" si="195"/>
        <v>0</v>
      </c>
      <c r="BC53" s="11"/>
      <c r="BD53" s="11">
        <f t="shared" si="196"/>
        <v>0</v>
      </c>
      <c r="BE53" s="11"/>
      <c r="BF53" s="11">
        <f t="shared" si="197"/>
        <v>0</v>
      </c>
      <c r="BG53" s="11"/>
      <c r="BH53" s="11">
        <f t="shared" si="198"/>
        <v>0</v>
      </c>
      <c r="BI53" s="11"/>
      <c r="BJ53" s="11">
        <f t="shared" si="199"/>
        <v>0</v>
      </c>
      <c r="BK53" s="11"/>
      <c r="BL53" s="11">
        <f t="shared" si="200"/>
        <v>0</v>
      </c>
      <c r="BM53" s="76"/>
      <c r="BN53" s="11">
        <f t="shared" si="201"/>
        <v>0</v>
      </c>
      <c r="BO53" s="11"/>
      <c r="BP53" s="11">
        <f t="shared" si="202"/>
        <v>0</v>
      </c>
      <c r="BQ53" s="12"/>
      <c r="BR53" s="11">
        <f t="shared" si="203"/>
        <v>0</v>
      </c>
      <c r="BS53" s="115"/>
      <c r="BT53" s="115">
        <f t="shared" si="204"/>
        <v>0</v>
      </c>
      <c r="BU53" s="11"/>
      <c r="BV53" s="11">
        <f t="shared" si="205"/>
        <v>0</v>
      </c>
      <c r="BW53" s="12"/>
      <c r="BX53" s="11">
        <f t="shared" si="206"/>
        <v>0</v>
      </c>
      <c r="BY53" s="11"/>
      <c r="BZ53" s="11">
        <f t="shared" si="207"/>
        <v>0</v>
      </c>
      <c r="CA53" s="11"/>
      <c r="CB53" s="11">
        <f t="shared" si="208"/>
        <v>0</v>
      </c>
      <c r="CC53" s="11"/>
      <c r="CD53" s="11">
        <f t="shared" si="209"/>
        <v>0</v>
      </c>
      <c r="CE53" s="11"/>
      <c r="CF53" s="11">
        <f t="shared" si="210"/>
        <v>0</v>
      </c>
      <c r="CG53" s="11"/>
      <c r="CH53" s="11">
        <f t="shared" si="211"/>
        <v>0</v>
      </c>
      <c r="CI53" s="12"/>
      <c r="CJ53" s="11">
        <f t="shared" si="212"/>
        <v>0</v>
      </c>
      <c r="CK53" s="11"/>
      <c r="CL53" s="11">
        <f t="shared" si="213"/>
        <v>0</v>
      </c>
      <c r="CM53" s="12"/>
      <c r="CN53" s="11">
        <f t="shared" si="214"/>
        <v>0</v>
      </c>
      <c r="CO53" s="11"/>
      <c r="CP53" s="11">
        <f t="shared" si="215"/>
        <v>0</v>
      </c>
      <c r="CQ53" s="11"/>
      <c r="CR53" s="11">
        <f t="shared" si="216"/>
        <v>0</v>
      </c>
      <c r="CS53" s="49">
        <f t="shared" si="217"/>
        <v>0</v>
      </c>
      <c r="CT53" s="49">
        <f t="shared" si="217"/>
        <v>0</v>
      </c>
      <c r="CU53" s="42">
        <f t="shared" si="44"/>
        <v>0</v>
      </c>
    </row>
    <row r="54" spans="1:99" ht="60" x14ac:dyDescent="0.25">
      <c r="A54" s="47"/>
      <c r="B54" s="47">
        <v>26</v>
      </c>
      <c r="C54" s="16" t="s">
        <v>162</v>
      </c>
      <c r="D54" s="8">
        <v>11480</v>
      </c>
      <c r="E54" s="9">
        <v>22.2</v>
      </c>
      <c r="F54" s="19">
        <v>1</v>
      </c>
      <c r="G54" s="8">
        <v>1.4</v>
      </c>
      <c r="H54" s="8">
        <v>1.68</v>
      </c>
      <c r="I54" s="8">
        <v>2.23</v>
      </c>
      <c r="J54" s="10">
        <v>2.57</v>
      </c>
      <c r="K54" s="11"/>
      <c r="L54" s="11">
        <f t="shared" si="176"/>
        <v>0</v>
      </c>
      <c r="M54" s="11"/>
      <c r="N54" s="11">
        <f t="shared" si="45"/>
        <v>0</v>
      </c>
      <c r="O54" s="11"/>
      <c r="P54" s="11">
        <f t="shared" si="177"/>
        <v>0</v>
      </c>
      <c r="Q54" s="12"/>
      <c r="R54" s="11">
        <f t="shared" si="178"/>
        <v>0</v>
      </c>
      <c r="S54" s="11"/>
      <c r="T54" s="11">
        <f t="shared" si="179"/>
        <v>0</v>
      </c>
      <c r="U54" s="12"/>
      <c r="V54" s="12">
        <f t="shared" si="180"/>
        <v>0</v>
      </c>
      <c r="W54" s="13"/>
      <c r="X54" s="11">
        <f t="shared" si="46"/>
        <v>0</v>
      </c>
      <c r="Y54" s="11"/>
      <c r="Z54" s="11">
        <f t="shared" si="181"/>
        <v>0</v>
      </c>
      <c r="AA54" s="11"/>
      <c r="AB54" s="11">
        <f t="shared" si="182"/>
        <v>0</v>
      </c>
      <c r="AC54" s="11">
        <v>60</v>
      </c>
      <c r="AD54" s="11">
        <f t="shared" si="183"/>
        <v>21407904</v>
      </c>
      <c r="AE54" s="11"/>
      <c r="AF54" s="11">
        <f t="shared" si="184"/>
        <v>0</v>
      </c>
      <c r="AG54" s="12"/>
      <c r="AH54" s="11">
        <f t="shared" si="185"/>
        <v>0</v>
      </c>
      <c r="AI54" s="116"/>
      <c r="AJ54" s="11">
        <f t="shared" si="186"/>
        <v>0</v>
      </c>
      <c r="AK54" s="12"/>
      <c r="AL54" s="12">
        <f t="shared" si="187"/>
        <v>0</v>
      </c>
      <c r="AM54" s="11"/>
      <c r="AN54" s="11">
        <f t="shared" si="188"/>
        <v>0</v>
      </c>
      <c r="AO54" s="11"/>
      <c r="AP54" s="11">
        <f t="shared" si="189"/>
        <v>0</v>
      </c>
      <c r="AQ54" s="11"/>
      <c r="AR54" s="11">
        <f t="shared" si="190"/>
        <v>0</v>
      </c>
      <c r="AS54" s="11"/>
      <c r="AT54" s="11">
        <f t="shared" si="191"/>
        <v>0</v>
      </c>
      <c r="AU54" s="11"/>
      <c r="AV54" s="11">
        <f t="shared" si="192"/>
        <v>0</v>
      </c>
      <c r="AW54" s="11"/>
      <c r="AX54" s="11">
        <f t="shared" si="193"/>
        <v>0</v>
      </c>
      <c r="AY54" s="11"/>
      <c r="AZ54" s="11">
        <f t="shared" si="194"/>
        <v>0</v>
      </c>
      <c r="BA54" s="11"/>
      <c r="BB54" s="11">
        <f t="shared" si="195"/>
        <v>0</v>
      </c>
      <c r="BC54" s="11"/>
      <c r="BD54" s="11">
        <f t="shared" si="196"/>
        <v>0</v>
      </c>
      <c r="BE54" s="11"/>
      <c r="BF54" s="11">
        <f t="shared" si="197"/>
        <v>0</v>
      </c>
      <c r="BG54" s="11"/>
      <c r="BH54" s="11">
        <f t="shared" si="198"/>
        <v>0</v>
      </c>
      <c r="BI54" s="11"/>
      <c r="BJ54" s="11">
        <f t="shared" si="199"/>
        <v>0</v>
      </c>
      <c r="BK54" s="11"/>
      <c r="BL54" s="11">
        <f t="shared" si="200"/>
        <v>0</v>
      </c>
      <c r="BM54" s="76"/>
      <c r="BN54" s="11">
        <f t="shared" si="201"/>
        <v>0</v>
      </c>
      <c r="BO54" s="11"/>
      <c r="BP54" s="11">
        <f t="shared" si="202"/>
        <v>0</v>
      </c>
      <c r="BQ54" s="12"/>
      <c r="BR54" s="11">
        <f t="shared" si="203"/>
        <v>0</v>
      </c>
      <c r="BS54" s="115"/>
      <c r="BT54" s="115">
        <f t="shared" si="204"/>
        <v>0</v>
      </c>
      <c r="BU54" s="11"/>
      <c r="BV54" s="11">
        <f t="shared" si="205"/>
        <v>0</v>
      </c>
      <c r="BW54" s="12"/>
      <c r="BX54" s="11">
        <f t="shared" si="206"/>
        <v>0</v>
      </c>
      <c r="BY54" s="11"/>
      <c r="BZ54" s="11">
        <f t="shared" si="207"/>
        <v>0</v>
      </c>
      <c r="CA54" s="11"/>
      <c r="CB54" s="11">
        <f t="shared" si="208"/>
        <v>0</v>
      </c>
      <c r="CC54" s="11"/>
      <c r="CD54" s="11">
        <f t="shared" si="209"/>
        <v>0</v>
      </c>
      <c r="CE54" s="11"/>
      <c r="CF54" s="11">
        <f t="shared" si="210"/>
        <v>0</v>
      </c>
      <c r="CG54" s="11"/>
      <c r="CH54" s="11">
        <f t="shared" si="211"/>
        <v>0</v>
      </c>
      <c r="CI54" s="12"/>
      <c r="CJ54" s="11">
        <f t="shared" si="212"/>
        <v>0</v>
      </c>
      <c r="CK54" s="11"/>
      <c r="CL54" s="11">
        <f t="shared" si="213"/>
        <v>0</v>
      </c>
      <c r="CM54" s="12"/>
      <c r="CN54" s="11">
        <f t="shared" si="214"/>
        <v>0</v>
      </c>
      <c r="CO54" s="11"/>
      <c r="CP54" s="11">
        <f t="shared" si="215"/>
        <v>0</v>
      </c>
      <c r="CQ54" s="11"/>
      <c r="CR54" s="11">
        <f t="shared" si="216"/>
        <v>0</v>
      </c>
      <c r="CS54" s="49">
        <f t="shared" si="217"/>
        <v>60</v>
      </c>
      <c r="CT54" s="49">
        <f t="shared" si="217"/>
        <v>21407904</v>
      </c>
      <c r="CU54" s="42">
        <f t="shared" si="44"/>
        <v>60</v>
      </c>
    </row>
    <row r="55" spans="1:99" x14ac:dyDescent="0.25">
      <c r="A55" s="47"/>
      <c r="B55" s="47">
        <v>27</v>
      </c>
      <c r="C55" s="16" t="s">
        <v>163</v>
      </c>
      <c r="D55" s="8">
        <v>11480</v>
      </c>
      <c r="E55" s="9">
        <v>0.97</v>
      </c>
      <c r="F55" s="19">
        <v>1</v>
      </c>
      <c r="G55" s="8">
        <v>1.4</v>
      </c>
      <c r="H55" s="8">
        <v>1.68</v>
      </c>
      <c r="I55" s="8">
        <v>2.23</v>
      </c>
      <c r="J55" s="10">
        <v>2.57</v>
      </c>
      <c r="K55" s="11">
        <v>5</v>
      </c>
      <c r="L55" s="11">
        <f t="shared" si="176"/>
        <v>77949.2</v>
      </c>
      <c r="M55" s="11"/>
      <c r="N55" s="11">
        <f t="shared" si="45"/>
        <v>0</v>
      </c>
      <c r="O55" s="11"/>
      <c r="P55" s="11">
        <f t="shared" si="177"/>
        <v>0</v>
      </c>
      <c r="Q55" s="12"/>
      <c r="R55" s="11">
        <f t="shared" si="178"/>
        <v>0</v>
      </c>
      <c r="S55" s="11"/>
      <c r="T55" s="11">
        <f t="shared" si="179"/>
        <v>0</v>
      </c>
      <c r="U55" s="12"/>
      <c r="V55" s="12">
        <f t="shared" si="180"/>
        <v>0</v>
      </c>
      <c r="W55" s="13"/>
      <c r="X55" s="11">
        <f t="shared" si="46"/>
        <v>0</v>
      </c>
      <c r="Y55" s="11">
        <v>10</v>
      </c>
      <c r="Z55" s="11">
        <f t="shared" si="181"/>
        <v>155898.4</v>
      </c>
      <c r="AA55" s="11"/>
      <c r="AB55" s="11">
        <f t="shared" si="182"/>
        <v>0</v>
      </c>
      <c r="AC55" s="11"/>
      <c r="AD55" s="11">
        <f t="shared" si="183"/>
        <v>0</v>
      </c>
      <c r="AE55" s="11"/>
      <c r="AF55" s="11">
        <f t="shared" si="184"/>
        <v>0</v>
      </c>
      <c r="AG55" s="12"/>
      <c r="AH55" s="11">
        <f t="shared" si="185"/>
        <v>0</v>
      </c>
      <c r="AI55" s="116"/>
      <c r="AJ55" s="11">
        <f t="shared" si="186"/>
        <v>0</v>
      </c>
      <c r="AK55" s="12"/>
      <c r="AL55" s="12">
        <f t="shared" si="187"/>
        <v>0</v>
      </c>
      <c r="AM55" s="11"/>
      <c r="AN55" s="11">
        <f t="shared" si="188"/>
        <v>0</v>
      </c>
      <c r="AO55" s="11"/>
      <c r="AP55" s="11">
        <f t="shared" si="189"/>
        <v>0</v>
      </c>
      <c r="AQ55" s="11"/>
      <c r="AR55" s="11">
        <f t="shared" si="190"/>
        <v>0</v>
      </c>
      <c r="AS55" s="11"/>
      <c r="AT55" s="11">
        <f t="shared" si="191"/>
        <v>0</v>
      </c>
      <c r="AU55" s="11"/>
      <c r="AV55" s="11">
        <f t="shared" si="192"/>
        <v>0</v>
      </c>
      <c r="AW55" s="11"/>
      <c r="AX55" s="11">
        <f t="shared" si="193"/>
        <v>0</v>
      </c>
      <c r="AY55" s="11"/>
      <c r="AZ55" s="11">
        <f t="shared" si="194"/>
        <v>0</v>
      </c>
      <c r="BA55" s="11">
        <v>3</v>
      </c>
      <c r="BB55" s="11">
        <f t="shared" si="195"/>
        <v>46769.51999999999</v>
      </c>
      <c r="BC55" s="11"/>
      <c r="BD55" s="11">
        <f t="shared" si="196"/>
        <v>0</v>
      </c>
      <c r="BE55" s="11"/>
      <c r="BF55" s="11">
        <f t="shared" si="197"/>
        <v>0</v>
      </c>
      <c r="BG55" s="11">
        <v>3</v>
      </c>
      <c r="BH55" s="11">
        <f t="shared" si="198"/>
        <v>46769.51999999999</v>
      </c>
      <c r="BI55" s="11"/>
      <c r="BJ55" s="11">
        <f t="shared" si="199"/>
        <v>0</v>
      </c>
      <c r="BK55" s="11"/>
      <c r="BL55" s="11">
        <f t="shared" si="200"/>
        <v>0</v>
      </c>
      <c r="BM55" s="76"/>
      <c r="BN55" s="11">
        <f t="shared" si="201"/>
        <v>0</v>
      </c>
      <c r="BO55" s="11"/>
      <c r="BP55" s="11">
        <f t="shared" si="202"/>
        <v>0</v>
      </c>
      <c r="BQ55" s="12"/>
      <c r="BR55" s="11">
        <f t="shared" si="203"/>
        <v>0</v>
      </c>
      <c r="BS55" s="120">
        <v>3</v>
      </c>
      <c r="BT55" s="115">
        <f t="shared" si="204"/>
        <v>56123.423999999992</v>
      </c>
      <c r="BU55" s="11">
        <v>5</v>
      </c>
      <c r="BV55" s="11">
        <f t="shared" si="205"/>
        <v>93539.04</v>
      </c>
      <c r="BW55" s="12"/>
      <c r="BX55" s="11">
        <f t="shared" si="206"/>
        <v>0</v>
      </c>
      <c r="BY55" s="11"/>
      <c r="BZ55" s="11">
        <f t="shared" si="207"/>
        <v>0</v>
      </c>
      <c r="CA55" s="11"/>
      <c r="CB55" s="11">
        <f t="shared" si="208"/>
        <v>0</v>
      </c>
      <c r="CC55" s="11">
        <v>5</v>
      </c>
      <c r="CD55" s="11">
        <f t="shared" si="209"/>
        <v>93539.04</v>
      </c>
      <c r="CE55" s="11"/>
      <c r="CF55" s="11">
        <f t="shared" si="210"/>
        <v>0</v>
      </c>
      <c r="CG55" s="11"/>
      <c r="CH55" s="11">
        <f t="shared" si="211"/>
        <v>0</v>
      </c>
      <c r="CI55" s="12"/>
      <c r="CJ55" s="11">
        <f t="shared" si="212"/>
        <v>0</v>
      </c>
      <c r="CK55" s="11"/>
      <c r="CL55" s="11">
        <f t="shared" si="213"/>
        <v>0</v>
      </c>
      <c r="CM55" s="70"/>
      <c r="CN55" s="11">
        <f t="shared" si="214"/>
        <v>0</v>
      </c>
      <c r="CO55" s="11"/>
      <c r="CP55" s="11">
        <f t="shared" si="215"/>
        <v>0</v>
      </c>
      <c r="CQ55" s="11"/>
      <c r="CR55" s="11">
        <f t="shared" si="216"/>
        <v>0</v>
      </c>
      <c r="CS55" s="49">
        <f t="shared" si="217"/>
        <v>34</v>
      </c>
      <c r="CT55" s="49">
        <f t="shared" si="217"/>
        <v>570588.14399999997</v>
      </c>
      <c r="CU55" s="42">
        <f t="shared" si="44"/>
        <v>34</v>
      </c>
    </row>
    <row r="56" spans="1:99" ht="30" x14ac:dyDescent="0.25">
      <c r="A56" s="47"/>
      <c r="B56" s="47">
        <v>28</v>
      </c>
      <c r="C56" s="16" t="s">
        <v>164</v>
      </c>
      <c r="D56" s="8">
        <v>11480</v>
      </c>
      <c r="E56" s="9">
        <v>1.1599999999999999</v>
      </c>
      <c r="F56" s="19">
        <v>1</v>
      </c>
      <c r="G56" s="8">
        <v>1.4</v>
      </c>
      <c r="H56" s="8">
        <v>1.68</v>
      </c>
      <c r="I56" s="8">
        <v>2.23</v>
      </c>
      <c r="J56" s="10">
        <v>2.57</v>
      </c>
      <c r="K56" s="11">
        <v>0</v>
      </c>
      <c r="L56" s="11">
        <f t="shared" si="176"/>
        <v>0</v>
      </c>
      <c r="M56" s="11">
        <v>0</v>
      </c>
      <c r="N56" s="11">
        <f t="shared" si="45"/>
        <v>0</v>
      </c>
      <c r="O56" s="11">
        <v>0</v>
      </c>
      <c r="P56" s="11">
        <f t="shared" si="177"/>
        <v>0</v>
      </c>
      <c r="Q56" s="12">
        <v>0</v>
      </c>
      <c r="R56" s="11">
        <f t="shared" si="178"/>
        <v>0</v>
      </c>
      <c r="S56" s="11">
        <v>0</v>
      </c>
      <c r="T56" s="11">
        <f t="shared" si="179"/>
        <v>0</v>
      </c>
      <c r="U56" s="70"/>
      <c r="V56" s="12">
        <f t="shared" si="180"/>
        <v>0</v>
      </c>
      <c r="W56" s="13"/>
      <c r="X56" s="11">
        <f t="shared" si="46"/>
        <v>0</v>
      </c>
      <c r="Y56" s="11">
        <v>0</v>
      </c>
      <c r="Z56" s="11">
        <f t="shared" si="181"/>
        <v>0</v>
      </c>
      <c r="AA56" s="11">
        <v>0</v>
      </c>
      <c r="AB56" s="11">
        <f t="shared" si="182"/>
        <v>0</v>
      </c>
      <c r="AC56" s="11"/>
      <c r="AD56" s="11">
        <f t="shared" si="183"/>
        <v>0</v>
      </c>
      <c r="AE56" s="11">
        <v>0</v>
      </c>
      <c r="AF56" s="11">
        <f t="shared" si="184"/>
        <v>0</v>
      </c>
      <c r="AG56" s="70"/>
      <c r="AH56" s="11">
        <f t="shared" si="185"/>
        <v>0</v>
      </c>
      <c r="AI56" s="116"/>
      <c r="AJ56" s="11">
        <f t="shared" si="186"/>
        <v>0</v>
      </c>
      <c r="AK56" s="12"/>
      <c r="AL56" s="12">
        <f t="shared" si="187"/>
        <v>0</v>
      </c>
      <c r="AM56" s="11">
        <v>0</v>
      </c>
      <c r="AN56" s="11">
        <f t="shared" si="188"/>
        <v>0</v>
      </c>
      <c r="AO56" s="11">
        <v>0</v>
      </c>
      <c r="AP56" s="11">
        <f t="shared" si="189"/>
        <v>0</v>
      </c>
      <c r="AQ56" s="11"/>
      <c r="AR56" s="11">
        <f t="shared" si="190"/>
        <v>0</v>
      </c>
      <c r="AS56" s="11"/>
      <c r="AT56" s="11">
        <f t="shared" si="191"/>
        <v>0</v>
      </c>
      <c r="AU56" s="11"/>
      <c r="AV56" s="11">
        <f t="shared" si="192"/>
        <v>0</v>
      </c>
      <c r="AW56" s="11"/>
      <c r="AX56" s="11">
        <f t="shared" si="193"/>
        <v>0</v>
      </c>
      <c r="AY56" s="11">
        <v>0</v>
      </c>
      <c r="AZ56" s="11">
        <f t="shared" si="194"/>
        <v>0</v>
      </c>
      <c r="BA56" s="11">
        <v>0</v>
      </c>
      <c r="BB56" s="11">
        <f t="shared" si="195"/>
        <v>0</v>
      </c>
      <c r="BC56" s="11">
        <v>0</v>
      </c>
      <c r="BD56" s="11">
        <f t="shared" si="196"/>
        <v>0</v>
      </c>
      <c r="BE56" s="11">
        <v>0</v>
      </c>
      <c r="BF56" s="11">
        <f t="shared" si="197"/>
        <v>0</v>
      </c>
      <c r="BG56" s="11"/>
      <c r="BH56" s="11">
        <f t="shared" si="198"/>
        <v>0</v>
      </c>
      <c r="BI56" s="11">
        <v>0</v>
      </c>
      <c r="BJ56" s="11">
        <f t="shared" si="199"/>
        <v>0</v>
      </c>
      <c r="BK56" s="11">
        <v>0</v>
      </c>
      <c r="BL56" s="11">
        <f t="shared" si="200"/>
        <v>0</v>
      </c>
      <c r="BM56" s="76">
        <v>0</v>
      </c>
      <c r="BN56" s="11">
        <f t="shared" si="201"/>
        <v>0</v>
      </c>
      <c r="BO56" s="11">
        <v>0</v>
      </c>
      <c r="BP56" s="11">
        <f t="shared" si="202"/>
        <v>0</v>
      </c>
      <c r="BQ56" s="12">
        <v>0</v>
      </c>
      <c r="BR56" s="11">
        <f t="shared" si="203"/>
        <v>0</v>
      </c>
      <c r="BS56" s="115"/>
      <c r="BT56" s="115">
        <f t="shared" si="204"/>
        <v>0</v>
      </c>
      <c r="BU56" s="11">
        <v>0</v>
      </c>
      <c r="BV56" s="11">
        <f t="shared" si="205"/>
        <v>0</v>
      </c>
      <c r="BW56" s="12"/>
      <c r="BX56" s="11">
        <f t="shared" si="206"/>
        <v>0</v>
      </c>
      <c r="BY56" s="11">
        <v>0</v>
      </c>
      <c r="BZ56" s="11">
        <f t="shared" si="207"/>
        <v>0</v>
      </c>
      <c r="CA56" s="11"/>
      <c r="CB56" s="11">
        <f t="shared" si="208"/>
        <v>0</v>
      </c>
      <c r="CC56" s="11"/>
      <c r="CD56" s="11">
        <f t="shared" si="209"/>
        <v>0</v>
      </c>
      <c r="CE56" s="11">
        <v>0</v>
      </c>
      <c r="CF56" s="11">
        <f t="shared" si="210"/>
        <v>0</v>
      </c>
      <c r="CG56" s="11"/>
      <c r="CH56" s="11">
        <f t="shared" si="211"/>
        <v>0</v>
      </c>
      <c r="CI56" s="12">
        <v>1</v>
      </c>
      <c r="CJ56" s="11">
        <f t="shared" si="212"/>
        <v>22372.223999999998</v>
      </c>
      <c r="CK56" s="11">
        <v>0</v>
      </c>
      <c r="CL56" s="11">
        <f t="shared" si="213"/>
        <v>0</v>
      </c>
      <c r="CM56" s="12">
        <v>0</v>
      </c>
      <c r="CN56" s="11">
        <f t="shared" si="214"/>
        <v>0</v>
      </c>
      <c r="CO56" s="11">
        <v>0</v>
      </c>
      <c r="CP56" s="11">
        <f t="shared" si="215"/>
        <v>0</v>
      </c>
      <c r="CQ56" s="11"/>
      <c r="CR56" s="11">
        <f t="shared" si="216"/>
        <v>0</v>
      </c>
      <c r="CS56" s="49">
        <f t="shared" si="217"/>
        <v>1</v>
      </c>
      <c r="CT56" s="49">
        <f t="shared" si="217"/>
        <v>22372.223999999998</v>
      </c>
      <c r="CU56" s="42">
        <f t="shared" si="44"/>
        <v>1</v>
      </c>
    </row>
    <row r="57" spans="1:99" ht="30" x14ac:dyDescent="0.25">
      <c r="A57" s="47"/>
      <c r="B57" s="47">
        <v>29</v>
      </c>
      <c r="C57" s="16" t="s">
        <v>165</v>
      </c>
      <c r="D57" s="8">
        <v>11480</v>
      </c>
      <c r="E57" s="9">
        <v>0.97</v>
      </c>
      <c r="F57" s="19">
        <v>1</v>
      </c>
      <c r="G57" s="8">
        <v>1.4</v>
      </c>
      <c r="H57" s="8">
        <v>1.68</v>
      </c>
      <c r="I57" s="8">
        <v>2.23</v>
      </c>
      <c r="J57" s="10">
        <v>2.57</v>
      </c>
      <c r="K57" s="11"/>
      <c r="L57" s="11">
        <f t="shared" si="176"/>
        <v>0</v>
      </c>
      <c r="M57" s="11"/>
      <c r="N57" s="11">
        <f t="shared" si="45"/>
        <v>0</v>
      </c>
      <c r="O57" s="11"/>
      <c r="P57" s="11">
        <f t="shared" si="177"/>
        <v>0</v>
      </c>
      <c r="Q57" s="12"/>
      <c r="R57" s="11">
        <f t="shared" si="178"/>
        <v>0</v>
      </c>
      <c r="S57" s="11"/>
      <c r="T57" s="11">
        <f t="shared" si="179"/>
        <v>0</v>
      </c>
      <c r="U57" s="70"/>
      <c r="V57" s="12">
        <f t="shared" si="180"/>
        <v>0</v>
      </c>
      <c r="W57" s="13"/>
      <c r="X57" s="11">
        <f t="shared" si="46"/>
        <v>0</v>
      </c>
      <c r="Y57" s="11"/>
      <c r="Z57" s="11">
        <f t="shared" si="181"/>
        <v>0</v>
      </c>
      <c r="AA57" s="11"/>
      <c r="AB57" s="11">
        <f t="shared" si="182"/>
        <v>0</v>
      </c>
      <c r="AC57" s="11"/>
      <c r="AD57" s="11">
        <f t="shared" si="183"/>
        <v>0</v>
      </c>
      <c r="AE57" s="11"/>
      <c r="AF57" s="11">
        <f t="shared" si="184"/>
        <v>0</v>
      </c>
      <c r="AG57" s="12"/>
      <c r="AH57" s="11">
        <f t="shared" si="185"/>
        <v>0</v>
      </c>
      <c r="AI57" s="116"/>
      <c r="AJ57" s="11">
        <f t="shared" si="186"/>
        <v>0</v>
      </c>
      <c r="AK57" s="12"/>
      <c r="AL57" s="12">
        <f t="shared" si="187"/>
        <v>0</v>
      </c>
      <c r="AM57" s="11"/>
      <c r="AN57" s="11">
        <f t="shared" si="188"/>
        <v>0</v>
      </c>
      <c r="AO57" s="11"/>
      <c r="AP57" s="11">
        <f t="shared" si="189"/>
        <v>0</v>
      </c>
      <c r="AQ57" s="11"/>
      <c r="AR57" s="11">
        <f t="shared" si="190"/>
        <v>0</v>
      </c>
      <c r="AS57" s="11"/>
      <c r="AT57" s="11">
        <f t="shared" si="191"/>
        <v>0</v>
      </c>
      <c r="AU57" s="11"/>
      <c r="AV57" s="11">
        <f t="shared" si="192"/>
        <v>0</v>
      </c>
      <c r="AW57" s="11"/>
      <c r="AX57" s="11">
        <f t="shared" si="193"/>
        <v>0</v>
      </c>
      <c r="AY57" s="11"/>
      <c r="AZ57" s="11">
        <f t="shared" si="194"/>
        <v>0</v>
      </c>
      <c r="BA57" s="11"/>
      <c r="BB57" s="11">
        <f t="shared" si="195"/>
        <v>0</v>
      </c>
      <c r="BC57" s="11"/>
      <c r="BD57" s="11">
        <f t="shared" si="196"/>
        <v>0</v>
      </c>
      <c r="BE57" s="11"/>
      <c r="BF57" s="11">
        <f t="shared" si="197"/>
        <v>0</v>
      </c>
      <c r="BG57" s="11"/>
      <c r="BH57" s="11">
        <f t="shared" si="198"/>
        <v>0</v>
      </c>
      <c r="BI57" s="11"/>
      <c r="BJ57" s="11">
        <f t="shared" si="199"/>
        <v>0</v>
      </c>
      <c r="BK57" s="11"/>
      <c r="BL57" s="11">
        <f t="shared" si="200"/>
        <v>0</v>
      </c>
      <c r="BM57" s="76"/>
      <c r="BN57" s="11">
        <f t="shared" si="201"/>
        <v>0</v>
      </c>
      <c r="BO57" s="11"/>
      <c r="BP57" s="11">
        <f t="shared" si="202"/>
        <v>0</v>
      </c>
      <c r="BQ57" s="12"/>
      <c r="BR57" s="11">
        <f t="shared" si="203"/>
        <v>0</v>
      </c>
      <c r="BS57" s="115"/>
      <c r="BT57" s="115">
        <f t="shared" si="204"/>
        <v>0</v>
      </c>
      <c r="BU57" s="11"/>
      <c r="BV57" s="11">
        <f t="shared" si="205"/>
        <v>0</v>
      </c>
      <c r="BW57" s="12"/>
      <c r="BX57" s="11">
        <f t="shared" si="206"/>
        <v>0</v>
      </c>
      <c r="BY57" s="11"/>
      <c r="BZ57" s="11">
        <f t="shared" si="207"/>
        <v>0</v>
      </c>
      <c r="CA57" s="11"/>
      <c r="CB57" s="11">
        <f t="shared" si="208"/>
        <v>0</v>
      </c>
      <c r="CC57" s="11"/>
      <c r="CD57" s="11">
        <f t="shared" si="209"/>
        <v>0</v>
      </c>
      <c r="CE57" s="11"/>
      <c r="CF57" s="11">
        <f t="shared" si="210"/>
        <v>0</v>
      </c>
      <c r="CG57" s="11"/>
      <c r="CH57" s="11">
        <f t="shared" si="211"/>
        <v>0</v>
      </c>
      <c r="CI57" s="12"/>
      <c r="CJ57" s="11">
        <f t="shared" si="212"/>
        <v>0</v>
      </c>
      <c r="CK57" s="11"/>
      <c r="CL57" s="11">
        <f t="shared" si="213"/>
        <v>0</v>
      </c>
      <c r="CM57" s="12"/>
      <c r="CN57" s="11">
        <f t="shared" si="214"/>
        <v>0</v>
      </c>
      <c r="CO57" s="11"/>
      <c r="CP57" s="11">
        <f t="shared" si="215"/>
        <v>0</v>
      </c>
      <c r="CQ57" s="11"/>
      <c r="CR57" s="11">
        <f t="shared" si="216"/>
        <v>0</v>
      </c>
      <c r="CS57" s="49">
        <f t="shared" si="217"/>
        <v>0</v>
      </c>
      <c r="CT57" s="49">
        <f t="shared" si="217"/>
        <v>0</v>
      </c>
      <c r="CU57" s="42">
        <f t="shared" si="44"/>
        <v>0</v>
      </c>
    </row>
    <row r="58" spans="1:99" ht="30" x14ac:dyDescent="0.25">
      <c r="A58" s="47"/>
      <c r="B58" s="47">
        <v>30</v>
      </c>
      <c r="C58" s="7" t="s">
        <v>166</v>
      </c>
      <c r="D58" s="8">
        <v>11480</v>
      </c>
      <c r="E58" s="9">
        <v>0.52</v>
      </c>
      <c r="F58" s="19">
        <v>1</v>
      </c>
      <c r="G58" s="8">
        <v>1.4</v>
      </c>
      <c r="H58" s="8">
        <v>1.68</v>
      </c>
      <c r="I58" s="8">
        <v>2.23</v>
      </c>
      <c r="J58" s="10">
        <v>2.57</v>
      </c>
      <c r="K58" s="11">
        <v>13</v>
      </c>
      <c r="L58" s="11">
        <f t="shared" si="176"/>
        <v>108646.72</v>
      </c>
      <c r="M58" s="11">
        <v>0</v>
      </c>
      <c r="N58" s="11">
        <f t="shared" si="45"/>
        <v>0</v>
      </c>
      <c r="O58" s="11">
        <v>0</v>
      </c>
      <c r="P58" s="11">
        <f t="shared" si="177"/>
        <v>0</v>
      </c>
      <c r="Q58" s="12">
        <v>0</v>
      </c>
      <c r="R58" s="11">
        <f t="shared" si="178"/>
        <v>0</v>
      </c>
      <c r="S58" s="11">
        <v>0</v>
      </c>
      <c r="T58" s="11">
        <f t="shared" si="179"/>
        <v>0</v>
      </c>
      <c r="U58" s="12"/>
      <c r="V58" s="12">
        <f t="shared" si="180"/>
        <v>0</v>
      </c>
      <c r="W58" s="13"/>
      <c r="X58" s="11">
        <f t="shared" si="46"/>
        <v>0</v>
      </c>
      <c r="Y58" s="11">
        <v>8</v>
      </c>
      <c r="Z58" s="11">
        <f t="shared" si="181"/>
        <v>66859.520000000004</v>
      </c>
      <c r="AA58" s="11">
        <v>50</v>
      </c>
      <c r="AB58" s="11">
        <f t="shared" si="182"/>
        <v>417872</v>
      </c>
      <c r="AC58" s="11">
        <v>0</v>
      </c>
      <c r="AD58" s="11">
        <f t="shared" si="183"/>
        <v>0</v>
      </c>
      <c r="AE58" s="11">
        <v>0</v>
      </c>
      <c r="AF58" s="11">
        <f t="shared" si="184"/>
        <v>0</v>
      </c>
      <c r="AG58" s="70">
        <v>30</v>
      </c>
      <c r="AH58" s="11">
        <f t="shared" si="185"/>
        <v>300867.83999999997</v>
      </c>
      <c r="AI58" s="116"/>
      <c r="AJ58" s="11">
        <f t="shared" si="186"/>
        <v>0</v>
      </c>
      <c r="AK58" s="12"/>
      <c r="AL58" s="12">
        <f t="shared" si="187"/>
        <v>0</v>
      </c>
      <c r="AM58" s="11">
        <v>0</v>
      </c>
      <c r="AN58" s="11">
        <f t="shared" si="188"/>
        <v>0</v>
      </c>
      <c r="AO58" s="11"/>
      <c r="AP58" s="11">
        <f t="shared" si="189"/>
        <v>0</v>
      </c>
      <c r="AQ58" s="11"/>
      <c r="AR58" s="11">
        <f t="shared" si="190"/>
        <v>0</v>
      </c>
      <c r="AS58" s="11"/>
      <c r="AT58" s="11">
        <f t="shared" si="191"/>
        <v>0</v>
      </c>
      <c r="AU58" s="11"/>
      <c r="AV58" s="11">
        <f t="shared" si="192"/>
        <v>0</v>
      </c>
      <c r="AW58" s="11"/>
      <c r="AX58" s="11">
        <f t="shared" si="193"/>
        <v>0</v>
      </c>
      <c r="AY58" s="11"/>
      <c r="AZ58" s="11">
        <f t="shared" si="194"/>
        <v>0</v>
      </c>
      <c r="BA58" s="11">
        <v>0</v>
      </c>
      <c r="BB58" s="11">
        <f t="shared" si="195"/>
        <v>0</v>
      </c>
      <c r="BC58" s="11">
        <v>0</v>
      </c>
      <c r="BD58" s="11">
        <f t="shared" si="196"/>
        <v>0</v>
      </c>
      <c r="BE58" s="11"/>
      <c r="BF58" s="11">
        <f t="shared" si="197"/>
        <v>0</v>
      </c>
      <c r="BG58" s="11"/>
      <c r="BH58" s="11">
        <f t="shared" si="198"/>
        <v>0</v>
      </c>
      <c r="BI58" s="11">
        <v>0</v>
      </c>
      <c r="BJ58" s="11">
        <f t="shared" si="199"/>
        <v>0</v>
      </c>
      <c r="BK58" s="11">
        <v>0</v>
      </c>
      <c r="BL58" s="11">
        <f t="shared" si="200"/>
        <v>0</v>
      </c>
      <c r="BM58" s="76">
        <v>35</v>
      </c>
      <c r="BN58" s="11">
        <f t="shared" si="201"/>
        <v>351012.48</v>
      </c>
      <c r="BO58" s="11">
        <v>4</v>
      </c>
      <c r="BP58" s="11">
        <f t="shared" si="202"/>
        <v>40115.712</v>
      </c>
      <c r="BQ58" s="12"/>
      <c r="BR58" s="11">
        <f t="shared" si="203"/>
        <v>0</v>
      </c>
      <c r="BS58" s="115">
        <v>7</v>
      </c>
      <c r="BT58" s="115">
        <f t="shared" si="204"/>
        <v>70202.495999999999</v>
      </c>
      <c r="BU58" s="11">
        <v>23</v>
      </c>
      <c r="BV58" s="11">
        <f t="shared" si="205"/>
        <v>230665.34400000001</v>
      </c>
      <c r="BW58" s="12">
        <v>2</v>
      </c>
      <c r="BX58" s="11">
        <f t="shared" si="206"/>
        <v>20057.856</v>
      </c>
      <c r="BY58" s="11">
        <v>3</v>
      </c>
      <c r="BZ58" s="11">
        <f t="shared" si="207"/>
        <v>30086.783999999996</v>
      </c>
      <c r="CA58" s="11"/>
      <c r="CB58" s="11">
        <f t="shared" si="208"/>
        <v>0</v>
      </c>
      <c r="CC58" s="11"/>
      <c r="CD58" s="11">
        <f t="shared" si="209"/>
        <v>0</v>
      </c>
      <c r="CE58" s="11"/>
      <c r="CF58" s="11">
        <f t="shared" si="210"/>
        <v>0</v>
      </c>
      <c r="CG58" s="11"/>
      <c r="CH58" s="11">
        <f t="shared" si="211"/>
        <v>0</v>
      </c>
      <c r="CI58" s="12"/>
      <c r="CJ58" s="11">
        <f t="shared" si="212"/>
        <v>0</v>
      </c>
      <c r="CK58" s="11">
        <v>4</v>
      </c>
      <c r="CL58" s="11">
        <f t="shared" si="213"/>
        <v>40115.712</v>
      </c>
      <c r="CM58" s="70">
        <v>30</v>
      </c>
      <c r="CN58" s="11">
        <f t="shared" si="214"/>
        <v>399366.24</v>
      </c>
      <c r="CO58" s="71">
        <v>2</v>
      </c>
      <c r="CP58" s="11">
        <f t="shared" si="215"/>
        <v>30683.743999999999</v>
      </c>
      <c r="CQ58" s="11"/>
      <c r="CR58" s="11">
        <f t="shared" si="216"/>
        <v>0</v>
      </c>
      <c r="CS58" s="49">
        <f t="shared" si="217"/>
        <v>211</v>
      </c>
      <c r="CT58" s="49">
        <f t="shared" si="217"/>
        <v>2106552.4479999999</v>
      </c>
      <c r="CU58" s="42">
        <f t="shared" si="44"/>
        <v>211</v>
      </c>
    </row>
    <row r="59" spans="1:99" ht="30" x14ac:dyDescent="0.25">
      <c r="A59" s="47"/>
      <c r="B59" s="47">
        <v>31</v>
      </c>
      <c r="C59" s="7" t="s">
        <v>167</v>
      </c>
      <c r="D59" s="8">
        <v>11480</v>
      </c>
      <c r="E59" s="9">
        <v>0.65</v>
      </c>
      <c r="F59" s="19">
        <v>1</v>
      </c>
      <c r="G59" s="8">
        <v>1.4</v>
      </c>
      <c r="H59" s="8">
        <v>1.68</v>
      </c>
      <c r="I59" s="8">
        <v>2.23</v>
      </c>
      <c r="J59" s="10">
        <v>2.57</v>
      </c>
      <c r="K59" s="26">
        <v>7</v>
      </c>
      <c r="L59" s="11">
        <f t="shared" si="176"/>
        <v>73127.599999999991</v>
      </c>
      <c r="M59" s="26"/>
      <c r="N59" s="11">
        <f t="shared" si="45"/>
        <v>0</v>
      </c>
      <c r="O59" s="26"/>
      <c r="P59" s="11">
        <f t="shared" si="177"/>
        <v>0</v>
      </c>
      <c r="Q59" s="73"/>
      <c r="R59" s="11">
        <f t="shared" si="178"/>
        <v>0</v>
      </c>
      <c r="S59" s="26"/>
      <c r="T59" s="11">
        <f t="shared" si="179"/>
        <v>0</v>
      </c>
      <c r="U59" s="12"/>
      <c r="V59" s="12">
        <f t="shared" si="180"/>
        <v>0</v>
      </c>
      <c r="W59" s="13"/>
      <c r="X59" s="11">
        <f t="shared" si="46"/>
        <v>0</v>
      </c>
      <c r="Y59" s="26"/>
      <c r="Z59" s="11">
        <f t="shared" si="181"/>
        <v>0</v>
      </c>
      <c r="AA59" s="26">
        <v>35</v>
      </c>
      <c r="AB59" s="11">
        <f t="shared" si="182"/>
        <v>365638</v>
      </c>
      <c r="AC59" s="26"/>
      <c r="AD59" s="11">
        <f t="shared" si="183"/>
        <v>0</v>
      </c>
      <c r="AE59" s="26"/>
      <c r="AF59" s="11">
        <f t="shared" si="184"/>
        <v>0</v>
      </c>
      <c r="AG59" s="73"/>
      <c r="AH59" s="11">
        <f t="shared" si="185"/>
        <v>0</v>
      </c>
      <c r="AI59" s="116"/>
      <c r="AJ59" s="11">
        <f t="shared" si="186"/>
        <v>0</v>
      </c>
      <c r="AK59" s="73"/>
      <c r="AL59" s="12">
        <f t="shared" si="187"/>
        <v>0</v>
      </c>
      <c r="AM59" s="26"/>
      <c r="AN59" s="11">
        <f t="shared" si="188"/>
        <v>0</v>
      </c>
      <c r="AO59" s="26"/>
      <c r="AP59" s="11">
        <f t="shared" si="189"/>
        <v>0</v>
      </c>
      <c r="AQ59" s="26"/>
      <c r="AR59" s="11">
        <f t="shared" si="190"/>
        <v>0</v>
      </c>
      <c r="AS59" s="26"/>
      <c r="AT59" s="11">
        <f t="shared" si="191"/>
        <v>0</v>
      </c>
      <c r="AU59" s="26"/>
      <c r="AV59" s="11">
        <f t="shared" si="192"/>
        <v>0</v>
      </c>
      <c r="AW59" s="26">
        <v>10</v>
      </c>
      <c r="AX59" s="11">
        <f t="shared" si="193"/>
        <v>104468</v>
      </c>
      <c r="AY59" s="26"/>
      <c r="AZ59" s="11">
        <f t="shared" si="194"/>
        <v>0</v>
      </c>
      <c r="BA59" s="26"/>
      <c r="BB59" s="11">
        <f t="shared" si="195"/>
        <v>0</v>
      </c>
      <c r="BC59" s="26"/>
      <c r="BD59" s="11">
        <f t="shared" si="196"/>
        <v>0</v>
      </c>
      <c r="BE59" s="26"/>
      <c r="BF59" s="11">
        <f t="shared" si="197"/>
        <v>0</v>
      </c>
      <c r="BG59" s="26">
        <v>76</v>
      </c>
      <c r="BH59" s="11">
        <f t="shared" si="198"/>
        <v>793956.79999999993</v>
      </c>
      <c r="BI59" s="26"/>
      <c r="BJ59" s="11">
        <f t="shared" si="199"/>
        <v>0</v>
      </c>
      <c r="BK59" s="26"/>
      <c r="BL59" s="11">
        <f t="shared" si="200"/>
        <v>0</v>
      </c>
      <c r="BM59" s="77">
        <v>115</v>
      </c>
      <c r="BN59" s="11">
        <f t="shared" si="201"/>
        <v>1441658.4</v>
      </c>
      <c r="BO59" s="26"/>
      <c r="BP59" s="11">
        <f t="shared" si="202"/>
        <v>0</v>
      </c>
      <c r="BQ59" s="75"/>
      <c r="BR59" s="11">
        <f t="shared" si="203"/>
        <v>0</v>
      </c>
      <c r="BS59" s="120">
        <v>23</v>
      </c>
      <c r="BT59" s="115">
        <f t="shared" si="204"/>
        <v>288331.68</v>
      </c>
      <c r="BU59" s="26">
        <v>68</v>
      </c>
      <c r="BV59" s="11">
        <f t="shared" si="205"/>
        <v>852458.88</v>
      </c>
      <c r="BW59" s="73"/>
      <c r="BX59" s="11">
        <f t="shared" si="206"/>
        <v>0</v>
      </c>
      <c r="BY59" s="74">
        <v>8</v>
      </c>
      <c r="BZ59" s="11">
        <f t="shared" si="207"/>
        <v>100289.28</v>
      </c>
      <c r="CA59" s="26"/>
      <c r="CB59" s="11">
        <f t="shared" si="208"/>
        <v>0</v>
      </c>
      <c r="CC59" s="26">
        <v>7</v>
      </c>
      <c r="CD59" s="11">
        <f t="shared" si="209"/>
        <v>87753.12</v>
      </c>
      <c r="CE59" s="26">
        <v>3</v>
      </c>
      <c r="CF59" s="11">
        <f t="shared" si="210"/>
        <v>37608.479999999996</v>
      </c>
      <c r="CG59" s="26"/>
      <c r="CH59" s="11">
        <f t="shared" si="211"/>
        <v>0</v>
      </c>
      <c r="CI59" s="73">
        <v>30</v>
      </c>
      <c r="CJ59" s="11">
        <f t="shared" si="212"/>
        <v>376084.8</v>
      </c>
      <c r="CK59" s="26"/>
      <c r="CL59" s="11">
        <f t="shared" si="213"/>
        <v>0</v>
      </c>
      <c r="CM59" s="73"/>
      <c r="CN59" s="11">
        <f t="shared" si="214"/>
        <v>0</v>
      </c>
      <c r="CO59" s="26"/>
      <c r="CP59" s="11">
        <f t="shared" si="215"/>
        <v>0</v>
      </c>
      <c r="CQ59" s="11"/>
      <c r="CR59" s="11">
        <f t="shared" si="216"/>
        <v>0</v>
      </c>
      <c r="CS59" s="49">
        <f t="shared" si="217"/>
        <v>382</v>
      </c>
      <c r="CT59" s="49">
        <f t="shared" si="217"/>
        <v>4521375.04</v>
      </c>
      <c r="CU59" s="42">
        <f t="shared" si="44"/>
        <v>382</v>
      </c>
    </row>
    <row r="60" spans="1:99" s="46" customFormat="1" x14ac:dyDescent="0.25">
      <c r="A60" s="96">
        <v>13</v>
      </c>
      <c r="B60" s="96"/>
      <c r="C60" s="80" t="s">
        <v>168</v>
      </c>
      <c r="D60" s="85">
        <v>11480</v>
      </c>
      <c r="E60" s="86">
        <v>0.8</v>
      </c>
      <c r="F60" s="82">
        <v>1</v>
      </c>
      <c r="G60" s="87">
        <v>1.4</v>
      </c>
      <c r="H60" s="87">
        <v>1.68</v>
      </c>
      <c r="I60" s="87">
        <v>2.23</v>
      </c>
      <c r="J60" s="88">
        <v>2.57</v>
      </c>
      <c r="K60" s="24">
        <f>SUM(K61:K63)</f>
        <v>70</v>
      </c>
      <c r="L60" s="24">
        <f>SUM(L61:L63)</f>
        <v>927032.96</v>
      </c>
      <c r="M60" s="24">
        <f>SUM(M61:M63)</f>
        <v>0</v>
      </c>
      <c r="N60" s="24">
        <f t="shared" ref="N60:CH60" si="218">SUM(N61:N63)</f>
        <v>0</v>
      </c>
      <c r="O60" s="24">
        <f t="shared" si="218"/>
        <v>0</v>
      </c>
      <c r="P60" s="24">
        <f t="shared" si="218"/>
        <v>0</v>
      </c>
      <c r="Q60" s="25">
        <f t="shared" si="218"/>
        <v>0</v>
      </c>
      <c r="R60" s="24">
        <f t="shared" si="218"/>
        <v>0</v>
      </c>
      <c r="S60" s="24">
        <f t="shared" si="218"/>
        <v>0</v>
      </c>
      <c r="T60" s="24">
        <f t="shared" si="218"/>
        <v>0</v>
      </c>
      <c r="U60" s="91">
        <f t="shared" si="218"/>
        <v>0</v>
      </c>
      <c r="V60" s="91">
        <f t="shared" si="218"/>
        <v>0</v>
      </c>
      <c r="W60" s="24">
        <f t="shared" si="218"/>
        <v>0</v>
      </c>
      <c r="X60" s="24">
        <f t="shared" si="218"/>
        <v>0</v>
      </c>
      <c r="Y60" s="24">
        <f t="shared" si="218"/>
        <v>34</v>
      </c>
      <c r="Z60" s="24">
        <f t="shared" si="218"/>
        <v>450273.15199999994</v>
      </c>
      <c r="AA60" s="24">
        <f t="shared" si="218"/>
        <v>0</v>
      </c>
      <c r="AB60" s="24">
        <f t="shared" si="218"/>
        <v>0</v>
      </c>
      <c r="AC60" s="24">
        <f>SUM(AC61:AC63)</f>
        <v>40</v>
      </c>
      <c r="AD60" s="24">
        <f>SUM(AD61:AD63)</f>
        <v>529733.12</v>
      </c>
      <c r="AE60" s="24">
        <f t="shared" si="218"/>
        <v>0</v>
      </c>
      <c r="AF60" s="24">
        <f t="shared" si="218"/>
        <v>0</v>
      </c>
      <c r="AG60" s="25">
        <f t="shared" si="218"/>
        <v>247</v>
      </c>
      <c r="AH60" s="24">
        <f t="shared" si="218"/>
        <v>3925322.4191999999</v>
      </c>
      <c r="AI60" s="123">
        <v>0</v>
      </c>
      <c r="AJ60" s="92">
        <f t="shared" si="218"/>
        <v>0</v>
      </c>
      <c r="AK60" s="91">
        <f>SUM(AK61:AK63)</f>
        <v>60</v>
      </c>
      <c r="AL60" s="91">
        <f>SUM(AL61:AL63)</f>
        <v>794599.68</v>
      </c>
      <c r="AM60" s="24">
        <f t="shared" si="218"/>
        <v>0</v>
      </c>
      <c r="AN60" s="24">
        <f t="shared" si="218"/>
        <v>0</v>
      </c>
      <c r="AO60" s="24">
        <f t="shared" si="218"/>
        <v>0</v>
      </c>
      <c r="AP60" s="24">
        <f t="shared" si="218"/>
        <v>0</v>
      </c>
      <c r="AQ60" s="24">
        <f t="shared" si="218"/>
        <v>0</v>
      </c>
      <c r="AR60" s="24">
        <f t="shared" si="218"/>
        <v>0</v>
      </c>
      <c r="AS60" s="24">
        <f t="shared" si="218"/>
        <v>0</v>
      </c>
      <c r="AT60" s="24">
        <f t="shared" si="218"/>
        <v>0</v>
      </c>
      <c r="AU60" s="24">
        <f t="shared" si="218"/>
        <v>12</v>
      </c>
      <c r="AV60" s="24">
        <f t="shared" si="218"/>
        <v>158919.93599999999</v>
      </c>
      <c r="AW60" s="24">
        <f t="shared" si="218"/>
        <v>248</v>
      </c>
      <c r="AX60" s="24">
        <f t="shared" si="218"/>
        <v>3284345.3439999996</v>
      </c>
      <c r="AY60" s="24">
        <f t="shared" si="218"/>
        <v>119</v>
      </c>
      <c r="AZ60" s="24">
        <f t="shared" si="218"/>
        <v>1575956.0320000001</v>
      </c>
      <c r="BA60" s="24">
        <f t="shared" si="218"/>
        <v>259</v>
      </c>
      <c r="BB60" s="24">
        <f t="shared" si="218"/>
        <v>3430021.952</v>
      </c>
      <c r="BC60" s="24">
        <f t="shared" si="218"/>
        <v>20</v>
      </c>
      <c r="BD60" s="24">
        <f t="shared" si="218"/>
        <v>264866.56</v>
      </c>
      <c r="BE60" s="24">
        <f t="shared" si="218"/>
        <v>0</v>
      </c>
      <c r="BF60" s="24">
        <f t="shared" si="218"/>
        <v>0</v>
      </c>
      <c r="BG60" s="24">
        <f t="shared" si="218"/>
        <v>376</v>
      </c>
      <c r="BH60" s="24">
        <f t="shared" si="218"/>
        <v>4979491.3279999997</v>
      </c>
      <c r="BI60" s="24">
        <f t="shared" si="218"/>
        <v>22</v>
      </c>
      <c r="BJ60" s="24">
        <f t="shared" si="218"/>
        <v>349623.85920000001</v>
      </c>
      <c r="BK60" s="24">
        <f>SUM(BK61:BK63)</f>
        <v>97</v>
      </c>
      <c r="BL60" s="24">
        <f>SUM(BL61:BL63)</f>
        <v>1541523.3792000001</v>
      </c>
      <c r="BM60" s="24">
        <f>SUM(BM61:BM63)</f>
        <v>0</v>
      </c>
      <c r="BN60" s="24">
        <f>SUM(BN61:BN63)</f>
        <v>0</v>
      </c>
      <c r="BO60" s="24">
        <f t="shared" si="218"/>
        <v>0</v>
      </c>
      <c r="BP60" s="24">
        <f t="shared" si="218"/>
        <v>0</v>
      </c>
      <c r="BQ60" s="25">
        <f t="shared" si="218"/>
        <v>0</v>
      </c>
      <c r="BR60" s="24">
        <f t="shared" si="218"/>
        <v>0</v>
      </c>
      <c r="BS60" s="122">
        <v>264</v>
      </c>
      <c r="BT60" s="122">
        <f t="shared" si="218"/>
        <v>4195486.3103999998</v>
      </c>
      <c r="BU60" s="24">
        <f t="shared" si="218"/>
        <v>259</v>
      </c>
      <c r="BV60" s="24">
        <f t="shared" si="218"/>
        <v>4116026.3424</v>
      </c>
      <c r="BW60" s="25">
        <f t="shared" si="218"/>
        <v>80</v>
      </c>
      <c r="BX60" s="24">
        <f t="shared" si="218"/>
        <v>1271359.4879999999</v>
      </c>
      <c r="BY60" s="24">
        <f t="shared" si="218"/>
        <v>90</v>
      </c>
      <c r="BZ60" s="24">
        <f t="shared" si="218"/>
        <v>1430279.4240000001</v>
      </c>
      <c r="CA60" s="24">
        <f t="shared" si="218"/>
        <v>20</v>
      </c>
      <c r="CB60" s="24">
        <f t="shared" si="218"/>
        <v>317839.87199999997</v>
      </c>
      <c r="CC60" s="24">
        <f t="shared" si="218"/>
        <v>217</v>
      </c>
      <c r="CD60" s="24">
        <f t="shared" si="218"/>
        <v>3448562.6112000002</v>
      </c>
      <c r="CE60" s="24">
        <f t="shared" si="218"/>
        <v>86</v>
      </c>
      <c r="CF60" s="24">
        <f t="shared" si="218"/>
        <v>1366711.4495999999</v>
      </c>
      <c r="CG60" s="24">
        <f t="shared" si="218"/>
        <v>70</v>
      </c>
      <c r="CH60" s="24">
        <f t="shared" si="218"/>
        <v>1112439.5519999999</v>
      </c>
      <c r="CI60" s="25">
        <f t="shared" ref="CI60:CT60" si="219">SUM(CI61:CI63)</f>
        <v>100</v>
      </c>
      <c r="CJ60" s="24">
        <f t="shared" si="219"/>
        <v>1589199.3599999999</v>
      </c>
      <c r="CK60" s="24">
        <f t="shared" si="219"/>
        <v>22</v>
      </c>
      <c r="CL60" s="24">
        <f t="shared" si="219"/>
        <v>349623.85920000001</v>
      </c>
      <c r="CM60" s="25">
        <v>200</v>
      </c>
      <c r="CN60" s="24">
        <f t="shared" si="219"/>
        <v>4218945.92</v>
      </c>
      <c r="CO60" s="24">
        <f t="shared" si="219"/>
        <v>120</v>
      </c>
      <c r="CP60" s="24">
        <f t="shared" si="219"/>
        <v>2917315.9680000003</v>
      </c>
      <c r="CQ60" s="24">
        <f t="shared" si="219"/>
        <v>0</v>
      </c>
      <c r="CR60" s="24">
        <f t="shared" si="219"/>
        <v>0</v>
      </c>
      <c r="CS60" s="92">
        <f t="shared" si="219"/>
        <v>3132</v>
      </c>
      <c r="CT60" s="92">
        <f t="shared" si="219"/>
        <v>48545499.878399998</v>
      </c>
      <c r="CU60" s="42"/>
    </row>
    <row r="61" spans="1:99" ht="30" x14ac:dyDescent="0.25">
      <c r="A61" s="95"/>
      <c r="B61" s="47">
        <v>32</v>
      </c>
      <c r="C61" s="7" t="s">
        <v>169</v>
      </c>
      <c r="D61" s="8">
        <v>11480</v>
      </c>
      <c r="E61" s="9">
        <v>0.8</v>
      </c>
      <c r="F61" s="19">
        <v>1.03</v>
      </c>
      <c r="G61" s="8">
        <v>1.4</v>
      </c>
      <c r="H61" s="8">
        <v>1.68</v>
      </c>
      <c r="I61" s="8">
        <v>2.23</v>
      </c>
      <c r="J61" s="10">
        <v>2.57</v>
      </c>
      <c r="K61" s="11">
        <v>70</v>
      </c>
      <c r="L61" s="11">
        <f>SUM(K61*$D61*$E61*$F61*$G61*$L$10)</f>
        <v>927032.96</v>
      </c>
      <c r="M61" s="11"/>
      <c r="N61" s="11">
        <f t="shared" si="45"/>
        <v>0</v>
      </c>
      <c r="O61" s="11"/>
      <c r="P61" s="11">
        <f>SUM(O61*$D61*$E61*$F61*$G61*$P$10)</f>
        <v>0</v>
      </c>
      <c r="Q61" s="12"/>
      <c r="R61" s="11">
        <f>SUM(Q61*$D61*$E61*$F61*$G61*$R$10)</f>
        <v>0</v>
      </c>
      <c r="S61" s="11"/>
      <c r="T61" s="11">
        <f>SUM(S61*$D61*$E61*$F61*$G61*$T$10)</f>
        <v>0</v>
      </c>
      <c r="U61" s="12"/>
      <c r="V61" s="12">
        <f>SUM(U61*$D61*$E61*$F61*$G61*$V$10)</f>
        <v>0</v>
      </c>
      <c r="W61" s="13"/>
      <c r="X61" s="11">
        <f t="shared" si="46"/>
        <v>0</v>
      </c>
      <c r="Y61" s="11">
        <v>34</v>
      </c>
      <c r="Z61" s="11">
        <f>SUM(Y61*$D61*$E61*$F61*$G61*$Z$10)</f>
        <v>450273.15199999994</v>
      </c>
      <c r="AA61" s="11"/>
      <c r="AB61" s="11">
        <f>SUM(AA61*$D61*$E61*$F61*$G61*$AB$10)</f>
        <v>0</v>
      </c>
      <c r="AC61" s="11">
        <v>40</v>
      </c>
      <c r="AD61" s="11">
        <f>SUM(AC61*$D61*$E61*$F61*$G61*$AD$10)</f>
        <v>529733.12</v>
      </c>
      <c r="AE61" s="11"/>
      <c r="AF61" s="11">
        <f>AE61*$D61*$E61*$F61*$H61*$AF$10</f>
        <v>0</v>
      </c>
      <c r="AG61" s="70">
        <v>247</v>
      </c>
      <c r="AH61" s="11">
        <f>AG61*$D61*$E61*$F61*$H61*$AH$10</f>
        <v>3925322.4191999999</v>
      </c>
      <c r="AI61" s="116"/>
      <c r="AJ61" s="11">
        <f>SUM(AI61*$D61*$E61*$F61*$G61*$AJ$10)</f>
        <v>0</v>
      </c>
      <c r="AK61" s="12">
        <v>60</v>
      </c>
      <c r="AL61" s="12">
        <f>SUM(AK61*$D61*$E61*$F61*$G61*$AL$10)</f>
        <v>794599.68</v>
      </c>
      <c r="AM61" s="11"/>
      <c r="AN61" s="11">
        <f>SUM(AM61*$D61*$E61*$F61*$G61*$AN$10)</f>
        <v>0</v>
      </c>
      <c r="AO61" s="11"/>
      <c r="AP61" s="11">
        <f>SUM(AO61*$D61*$E61*$F61*$G61*$AP$10)</f>
        <v>0</v>
      </c>
      <c r="AQ61" s="11"/>
      <c r="AR61" s="11">
        <f>SUM(AQ61*$D61*$E61*$F61*$G61*$AR$10)</f>
        <v>0</v>
      </c>
      <c r="AS61" s="11"/>
      <c r="AT61" s="11">
        <f>SUM(AS61*$D61*$E61*$F61*$G61*$AT$10)</f>
        <v>0</v>
      </c>
      <c r="AU61" s="11">
        <v>12</v>
      </c>
      <c r="AV61" s="11">
        <f>SUM(AU61*$D61*$E61*$F61*$G61*$AV$10)</f>
        <v>158919.93599999999</v>
      </c>
      <c r="AW61" s="11">
        <v>248</v>
      </c>
      <c r="AX61" s="11">
        <f>SUM(AW61*$D61*$E61*$F61*$G61*$AX$10)</f>
        <v>3284345.3439999996</v>
      </c>
      <c r="AY61" s="11">
        <v>119</v>
      </c>
      <c r="AZ61" s="11">
        <f>SUM(AY61*$D61*$E61*$F61*$G61*$AZ$10)</f>
        <v>1575956.0320000001</v>
      </c>
      <c r="BA61" s="11">
        <v>259</v>
      </c>
      <c r="BB61" s="11">
        <f>SUM(BA61*$D61*$E61*$F61*$G61*$BB$10)</f>
        <v>3430021.952</v>
      </c>
      <c r="BC61" s="11">
        <v>20</v>
      </c>
      <c r="BD61" s="11">
        <f>SUM(BC61*$D61*$E61*$F61*$G61*$BD$10)</f>
        <v>264866.56</v>
      </c>
      <c r="BE61" s="11"/>
      <c r="BF61" s="11">
        <f>SUM(BE61*$D61*$E61*$F61*$G61*$BF$10)</f>
        <v>0</v>
      </c>
      <c r="BG61" s="11">
        <v>376</v>
      </c>
      <c r="BH61" s="11">
        <f>SUM(BG61*$D61*$E61*$F61*$G61*$BH$10)</f>
        <v>4979491.3279999997</v>
      </c>
      <c r="BI61" s="71">
        <v>22</v>
      </c>
      <c r="BJ61" s="11">
        <f>BI61*$D61*$E61*$F61*$H61*$BJ$10</f>
        <v>349623.85920000001</v>
      </c>
      <c r="BK61" s="71">
        <v>97</v>
      </c>
      <c r="BL61" s="11">
        <f>BK61*$D61*$E61*$F61*$H61*$BL$10</f>
        <v>1541523.3792000001</v>
      </c>
      <c r="BM61" s="76"/>
      <c r="BN61" s="11">
        <f>BM61*$D61*$E61*$F61*$H61*$BN$10</f>
        <v>0</v>
      </c>
      <c r="BO61" s="71"/>
      <c r="BP61" s="11">
        <f>BO61*$D61*$E61*$F61*$H61*$BP$10</f>
        <v>0</v>
      </c>
      <c r="BQ61" s="12"/>
      <c r="BR61" s="11">
        <f>BQ61*$D61*$E61*$F61*$H61*$BR$10</f>
        <v>0</v>
      </c>
      <c r="BS61" s="120">
        <v>264</v>
      </c>
      <c r="BT61" s="115">
        <f>BS61*$D61*$E61*$F61*$H61*$BT$10</f>
        <v>4195486.3103999998</v>
      </c>
      <c r="BU61" s="11">
        <v>259</v>
      </c>
      <c r="BV61" s="11">
        <f>BU61*$D61*$E61*$F61*$H61*$BV$10</f>
        <v>4116026.3424</v>
      </c>
      <c r="BW61" s="70">
        <v>80</v>
      </c>
      <c r="BX61" s="11">
        <f>BW61*$D61*$E61*$F61*$H61*$BX$10</f>
        <v>1271359.4879999999</v>
      </c>
      <c r="BY61" s="71">
        <v>90</v>
      </c>
      <c r="BZ61" s="11">
        <f>BY61*$D61*$E61*$F61*$H61*$BZ$10</f>
        <v>1430279.4240000001</v>
      </c>
      <c r="CA61" s="11">
        <v>20</v>
      </c>
      <c r="CB61" s="11">
        <f>CA61*$D61*$E61*$F61*$H61*$CB$10</f>
        <v>317839.87199999997</v>
      </c>
      <c r="CC61" s="11">
        <v>217</v>
      </c>
      <c r="CD61" s="11">
        <f>CC61*$D61*$E61*$F61*$H61*$CD$10</f>
        <v>3448562.6112000002</v>
      </c>
      <c r="CE61" s="71">
        <v>86</v>
      </c>
      <c r="CF61" s="11">
        <f>CE61*$D61*$E61*$F61*$H61*$CF$10</f>
        <v>1366711.4495999999</v>
      </c>
      <c r="CG61" s="71">
        <v>70</v>
      </c>
      <c r="CH61" s="11">
        <f>CG61*$D61*$E61*$F61*$H61*$CH$10</f>
        <v>1112439.5519999999</v>
      </c>
      <c r="CI61" s="12">
        <v>100</v>
      </c>
      <c r="CJ61" s="11">
        <f>CI61*$D61*$E61*$F61*$H61*$CJ$10</f>
        <v>1589199.3599999999</v>
      </c>
      <c r="CK61" s="11">
        <v>22</v>
      </c>
      <c r="CL61" s="11">
        <f>CK61*$D61*$E61*$F61*$H61*$CL$10</f>
        <v>349623.85920000001</v>
      </c>
      <c r="CM61" s="70">
        <v>200</v>
      </c>
      <c r="CN61" s="11">
        <f>CM61*$D61*$E61*$F61*$I61*$CN$10</f>
        <v>4218945.92</v>
      </c>
      <c r="CO61" s="71">
        <v>120</v>
      </c>
      <c r="CP61" s="11">
        <f>CO61*$D61*$E61*$F61*$J61*$CP$10</f>
        <v>2917315.9680000003</v>
      </c>
      <c r="CQ61" s="11"/>
      <c r="CR61" s="11">
        <f>CQ61*D61*E61*F61</f>
        <v>0</v>
      </c>
      <c r="CS61" s="49">
        <f t="shared" ref="CS61:CT63" si="220">SUM(M61+K61+W61+O61+Q61+Y61+U61+S61+AA61+AE61+AC61+AG61+AI61+AM61+BI61+BO61+AK61+AW61+AY61+CA61+CC61+BY61+CE61+CG61+BS61+BU61+AO61+AQ61+AS61+AU61+BK61+BM61+BQ61+BA61+BC61+BE61+BG61+BW61+CI61+CK61+CM61+CO61+CQ61)</f>
        <v>3132</v>
      </c>
      <c r="CT61" s="49">
        <f t="shared" si="220"/>
        <v>48545499.878399998</v>
      </c>
      <c r="CU61" s="42">
        <f t="shared" si="44"/>
        <v>3225.96</v>
      </c>
    </row>
    <row r="62" spans="1:99" ht="30" x14ac:dyDescent="0.25">
      <c r="A62" s="95"/>
      <c r="B62" s="47">
        <v>33</v>
      </c>
      <c r="C62" s="7" t="s">
        <v>170</v>
      </c>
      <c r="D62" s="8">
        <v>11480</v>
      </c>
      <c r="E62" s="9">
        <v>3.39</v>
      </c>
      <c r="F62" s="19">
        <v>1</v>
      </c>
      <c r="G62" s="8">
        <v>1.4</v>
      </c>
      <c r="H62" s="8">
        <v>1.68</v>
      </c>
      <c r="I62" s="8">
        <v>2.23</v>
      </c>
      <c r="J62" s="10">
        <v>2.57</v>
      </c>
      <c r="K62" s="26"/>
      <c r="L62" s="11">
        <f>SUM(K62*$D62*$E62*$F62*$G62*$L$10)</f>
        <v>0</v>
      </c>
      <c r="M62" s="26"/>
      <c r="N62" s="11">
        <f t="shared" si="45"/>
        <v>0</v>
      </c>
      <c r="O62" s="26"/>
      <c r="P62" s="11">
        <f>SUM(O62*$D62*$E62*$F62*$G62*$P$10)</f>
        <v>0</v>
      </c>
      <c r="Q62" s="73"/>
      <c r="R62" s="11">
        <f>SUM(Q62*$D62*$E62*$F62*$G62*$R$10)</f>
        <v>0</v>
      </c>
      <c r="S62" s="26"/>
      <c r="T62" s="11">
        <f>SUM(S62*$D62*$E62*$F62*$G62*$T$10)</f>
        <v>0</v>
      </c>
      <c r="U62" s="73"/>
      <c r="V62" s="12">
        <f>SUM(U62*$D62*$E62*$F62*$G62*$V$10)</f>
        <v>0</v>
      </c>
      <c r="W62" s="13"/>
      <c r="X62" s="11">
        <f t="shared" si="46"/>
        <v>0</v>
      </c>
      <c r="Y62" s="26"/>
      <c r="Z62" s="11">
        <f>SUM(Y62*$D62*$E62*$F62*$G62*$Z$10)</f>
        <v>0</v>
      </c>
      <c r="AA62" s="26"/>
      <c r="AB62" s="11">
        <f>SUM(AA62*$D62*$E62*$F62*$G62*$AB$10)</f>
        <v>0</v>
      </c>
      <c r="AC62" s="26"/>
      <c r="AD62" s="11">
        <f>SUM(AC62*$D62*$E62*$F62*$G62*$AD$10)</f>
        <v>0</v>
      </c>
      <c r="AE62" s="26"/>
      <c r="AF62" s="11">
        <f>AE62*$D62*$E62*$F62*$H62*$AF$10</f>
        <v>0</v>
      </c>
      <c r="AG62" s="73"/>
      <c r="AH62" s="11">
        <f>AG62*$D62*$E62*$F62*$H62*$AH$10</f>
        <v>0</v>
      </c>
      <c r="AI62" s="116"/>
      <c r="AJ62" s="11">
        <f>SUM(AI62*$D62*$E62*$F62*$G62*$AJ$10)</f>
        <v>0</v>
      </c>
      <c r="AK62" s="73"/>
      <c r="AL62" s="12">
        <f>SUM(AK62*$D62*$E62*$F62*$G62*$AL$10)</f>
        <v>0</v>
      </c>
      <c r="AM62" s="26"/>
      <c r="AN62" s="11">
        <f>SUM(AM62*$D62*$E62*$F62*$G62*$AN$10)</f>
        <v>0</v>
      </c>
      <c r="AO62" s="26"/>
      <c r="AP62" s="11">
        <f>SUM(AO62*$D62*$E62*$F62*$G62*$AP$10)</f>
        <v>0</v>
      </c>
      <c r="AQ62" s="26"/>
      <c r="AR62" s="11">
        <f>SUM(AQ62*$D62*$E62*$F62*$G62*$AR$10)</f>
        <v>0</v>
      </c>
      <c r="AS62" s="26"/>
      <c r="AT62" s="11">
        <f>SUM(AS62*$D62*$E62*$F62*$G62*$AT$10)</f>
        <v>0</v>
      </c>
      <c r="AU62" s="26"/>
      <c r="AV62" s="11">
        <f>SUM(AU62*$D62*$E62*$F62*$G62*$AV$10)</f>
        <v>0</v>
      </c>
      <c r="AW62" s="26"/>
      <c r="AX62" s="11">
        <f>SUM(AW62*$D62*$E62*$F62*$G62*$AX$10)</f>
        <v>0</v>
      </c>
      <c r="AY62" s="26"/>
      <c r="AZ62" s="11">
        <f>SUM(AY62*$D62*$E62*$F62*$G62*$AZ$10)</f>
        <v>0</v>
      </c>
      <c r="BA62" s="26"/>
      <c r="BB62" s="11">
        <f>SUM(BA62*$D62*$E62*$F62*$G62*$BB$10)</f>
        <v>0</v>
      </c>
      <c r="BC62" s="26"/>
      <c r="BD62" s="11">
        <f>SUM(BC62*$D62*$E62*$F62*$G62*$BD$10)</f>
        <v>0</v>
      </c>
      <c r="BE62" s="26"/>
      <c r="BF62" s="11">
        <f>SUM(BE62*$D62*$E62*$F62*$G62*$BF$10)</f>
        <v>0</v>
      </c>
      <c r="BG62" s="26"/>
      <c r="BH62" s="11">
        <f>SUM(BG62*$D62*$E62*$F62*$G62*$BH$10)</f>
        <v>0</v>
      </c>
      <c r="BI62" s="74"/>
      <c r="BJ62" s="11">
        <f>BI62*$D62*$E62*$F62*$H62*$BJ$10</f>
        <v>0</v>
      </c>
      <c r="BK62" s="26"/>
      <c r="BL62" s="11">
        <f>BK62*$D62*$E62*$F62*$H62*$BL$10</f>
        <v>0</v>
      </c>
      <c r="BM62" s="77"/>
      <c r="BN62" s="11">
        <f>BM62*$D62*$E62*$F62*$H62*$BN$10</f>
        <v>0</v>
      </c>
      <c r="BO62" s="26"/>
      <c r="BP62" s="11">
        <f>BO62*$D62*$E62*$F62*$H62*$BP$10</f>
        <v>0</v>
      </c>
      <c r="BQ62" s="73"/>
      <c r="BR62" s="11">
        <f>BQ62*$D62*$E62*$F62*$H62*$BR$10</f>
        <v>0</v>
      </c>
      <c r="BS62" s="115"/>
      <c r="BT62" s="115">
        <f>BS62*$D62*$E62*$F62*$H62*$BT$10</f>
        <v>0</v>
      </c>
      <c r="BU62" s="26"/>
      <c r="BV62" s="11">
        <f>BU62*$D62*$E62*$F62*$H62*$BV$10</f>
        <v>0</v>
      </c>
      <c r="BW62" s="73"/>
      <c r="BX62" s="11">
        <f>BW62*$D62*$E62*$F62*$H62*$BX$10</f>
        <v>0</v>
      </c>
      <c r="BY62" s="26"/>
      <c r="BZ62" s="11">
        <f>BY62*$D62*$E62*$F62*$H62*$BZ$10</f>
        <v>0</v>
      </c>
      <c r="CA62" s="26"/>
      <c r="CB62" s="11">
        <f>CA62*$D62*$E62*$F62*$H62*$CB$10</f>
        <v>0</v>
      </c>
      <c r="CC62" s="26"/>
      <c r="CD62" s="11">
        <f>CC62*$D62*$E62*$F62*$H62*$CD$10</f>
        <v>0</v>
      </c>
      <c r="CE62" s="26"/>
      <c r="CF62" s="11">
        <f>CE62*$D62*$E62*$F62*$H62*$CF$10</f>
        <v>0</v>
      </c>
      <c r="CG62" s="26"/>
      <c r="CH62" s="11">
        <f>CG62*$D62*$E62*$F62*$H62*$CH$10</f>
        <v>0</v>
      </c>
      <c r="CI62" s="73"/>
      <c r="CJ62" s="11">
        <f>CI62*$D62*$E62*$F62*$H62*$CJ$10</f>
        <v>0</v>
      </c>
      <c r="CK62" s="26"/>
      <c r="CL62" s="11">
        <f>CK62*$D62*$E62*$F62*$H62*$CL$10</f>
        <v>0</v>
      </c>
      <c r="CM62" s="73"/>
      <c r="CN62" s="11">
        <f>CM62*$D62*$E62*$F62*$I62*$CN$10</f>
        <v>0</v>
      </c>
      <c r="CO62" s="26"/>
      <c r="CP62" s="11">
        <f>CO62*$D62*$E62*$F62*$J62*$CP$10</f>
        <v>0</v>
      </c>
      <c r="CQ62" s="11"/>
      <c r="CR62" s="11">
        <f>CQ62*D62*E62*F62</f>
        <v>0</v>
      </c>
      <c r="CS62" s="49">
        <f t="shared" si="220"/>
        <v>0</v>
      </c>
      <c r="CT62" s="49">
        <f t="shared" si="220"/>
        <v>0</v>
      </c>
      <c r="CU62" s="42">
        <f t="shared" si="44"/>
        <v>0</v>
      </c>
    </row>
    <row r="63" spans="1:99" ht="105" x14ac:dyDescent="0.25">
      <c r="A63" s="95"/>
      <c r="B63" s="47">
        <v>34</v>
      </c>
      <c r="C63" s="7" t="s">
        <v>171</v>
      </c>
      <c r="D63" s="8">
        <v>11480</v>
      </c>
      <c r="E63" s="9">
        <v>5.07</v>
      </c>
      <c r="F63" s="19">
        <v>1</v>
      </c>
      <c r="G63" s="8">
        <v>1.4</v>
      </c>
      <c r="H63" s="8">
        <v>1.68</v>
      </c>
      <c r="I63" s="8">
        <v>2.23</v>
      </c>
      <c r="J63" s="10">
        <v>2.57</v>
      </c>
      <c r="K63" s="26"/>
      <c r="L63" s="11">
        <f>SUM(K63*$D63*$E63*$F63*$G63*$L$10)</f>
        <v>0</v>
      </c>
      <c r="M63" s="26"/>
      <c r="N63" s="11">
        <f t="shared" si="45"/>
        <v>0</v>
      </c>
      <c r="O63" s="26"/>
      <c r="P63" s="11">
        <f>SUM(O63*$D63*$E63*$F63*$G63*$P$10)</f>
        <v>0</v>
      </c>
      <c r="Q63" s="73"/>
      <c r="R63" s="11">
        <f>SUM(Q63*$D63*$E63*$F63*$G63*$R$10)</f>
        <v>0</v>
      </c>
      <c r="S63" s="26"/>
      <c r="T63" s="11">
        <f>SUM(S63*$D63*$E63*$F63*$G63*$T$10)</f>
        <v>0</v>
      </c>
      <c r="U63" s="73"/>
      <c r="V63" s="12">
        <f>SUM(U63*$D63*$E63*$F63*$G63*$V$10)</f>
        <v>0</v>
      </c>
      <c r="W63" s="13"/>
      <c r="X63" s="11">
        <f t="shared" si="46"/>
        <v>0</v>
      </c>
      <c r="Y63" s="26"/>
      <c r="Z63" s="11">
        <f>SUM(Y63*$D63*$E63*$F63*$G63*$Z$10)</f>
        <v>0</v>
      </c>
      <c r="AA63" s="26"/>
      <c r="AB63" s="11">
        <f>SUM(AA63*$D63*$E63*$F63*$G63*$AB$10)</f>
        <v>0</v>
      </c>
      <c r="AC63" s="26"/>
      <c r="AD63" s="11">
        <f>SUM(AC63*$D63*$E63*$F63*$G63*$AD$10)</f>
        <v>0</v>
      </c>
      <c r="AE63" s="26"/>
      <c r="AF63" s="11">
        <f>AE63*$D63*$E63*$F63*$H63*$AF$10</f>
        <v>0</v>
      </c>
      <c r="AG63" s="73"/>
      <c r="AH63" s="11">
        <f>AG63*$D63*$E63*$F63*$H63*$AH$10</f>
        <v>0</v>
      </c>
      <c r="AI63" s="116"/>
      <c r="AJ63" s="11">
        <f>SUM(AI63*$D63*$E63*$F63*$G63*$AJ$10)</f>
        <v>0</v>
      </c>
      <c r="AK63" s="73"/>
      <c r="AL63" s="12">
        <f>SUM(AK63*$D63*$E63*$F63*$G63*$AL$10)</f>
        <v>0</v>
      </c>
      <c r="AM63" s="26"/>
      <c r="AN63" s="11">
        <f>SUM(AM63*$D63*$E63*$F63*$G63*$AN$10)</f>
        <v>0</v>
      </c>
      <c r="AO63" s="26"/>
      <c r="AP63" s="11">
        <f>SUM(AO63*$D63*$E63*$F63*$G63*$AP$10)</f>
        <v>0</v>
      </c>
      <c r="AQ63" s="26"/>
      <c r="AR63" s="11">
        <f>SUM(AQ63*$D63*$E63*$F63*$G63*$AR$10)</f>
        <v>0</v>
      </c>
      <c r="AS63" s="26"/>
      <c r="AT63" s="11">
        <f>SUM(AS63*$D63*$E63*$F63*$G63*$AT$10)</f>
        <v>0</v>
      </c>
      <c r="AU63" s="26"/>
      <c r="AV63" s="11">
        <f>SUM(AU63*$D63*$E63*$F63*$G63*$AV$10)</f>
        <v>0</v>
      </c>
      <c r="AW63" s="26"/>
      <c r="AX63" s="11">
        <f>SUM(AW63*$D63*$E63*$F63*$G63*$AX$10)</f>
        <v>0</v>
      </c>
      <c r="AY63" s="26"/>
      <c r="AZ63" s="11">
        <f>SUM(AY63*$D63*$E63*$F63*$G63*$AZ$10)</f>
        <v>0</v>
      </c>
      <c r="BA63" s="26"/>
      <c r="BB63" s="11">
        <f>SUM(BA63*$D63*$E63*$F63*$G63*$BB$10)</f>
        <v>0</v>
      </c>
      <c r="BC63" s="26"/>
      <c r="BD63" s="11">
        <f>SUM(BC63*$D63*$E63*$F63*$G63*$BD$10)</f>
        <v>0</v>
      </c>
      <c r="BE63" s="26"/>
      <c r="BF63" s="11">
        <f>SUM(BE63*$D63*$E63*$F63*$G63*$BF$10)</f>
        <v>0</v>
      </c>
      <c r="BG63" s="26"/>
      <c r="BH63" s="11">
        <f>SUM(BG63*$D63*$E63*$F63*$G63*$BH$10)</f>
        <v>0</v>
      </c>
      <c r="BI63" s="74"/>
      <c r="BJ63" s="11">
        <f>BI63*$D63*$E63*$F63*$H63*$BJ$10</f>
        <v>0</v>
      </c>
      <c r="BK63" s="26"/>
      <c r="BL63" s="11">
        <f>BK63*$D63*$E63*$F63*$H63*$BL$10</f>
        <v>0</v>
      </c>
      <c r="BM63" s="77"/>
      <c r="BN63" s="11">
        <f>BM63*$D63*$E63*$F63*$H63*$BN$10</f>
        <v>0</v>
      </c>
      <c r="BO63" s="26"/>
      <c r="BP63" s="11">
        <f>BO63*$D63*$E63*$F63*$H63*$BP$10</f>
        <v>0</v>
      </c>
      <c r="BQ63" s="73"/>
      <c r="BR63" s="11">
        <f>BQ63*$D63*$E63*$F63*$H63*$BR$10</f>
        <v>0</v>
      </c>
      <c r="BS63" s="115"/>
      <c r="BT63" s="115">
        <f>BS63*$D63*$E63*$F63*$H63*$BT$10</f>
        <v>0</v>
      </c>
      <c r="BU63" s="26"/>
      <c r="BV63" s="11">
        <f>BU63*$D63*$E63*$F63*$H63*$BV$10</f>
        <v>0</v>
      </c>
      <c r="BW63" s="73"/>
      <c r="BX63" s="11">
        <f>BW63*$D63*$E63*$F63*$H63*$BX$10</f>
        <v>0</v>
      </c>
      <c r="BY63" s="26"/>
      <c r="BZ63" s="11">
        <f>BY63*$D63*$E63*$F63*$H63*$BZ$10</f>
        <v>0</v>
      </c>
      <c r="CA63" s="26"/>
      <c r="CB63" s="11">
        <f>CA63*$D63*$E63*$F63*$H63*$CB$10</f>
        <v>0</v>
      </c>
      <c r="CC63" s="26"/>
      <c r="CD63" s="11">
        <f>CC63*$D63*$E63*$F63*$H63*$CD$10</f>
        <v>0</v>
      </c>
      <c r="CE63" s="26"/>
      <c r="CF63" s="11">
        <f>CE63*$D63*$E63*$F63*$H63*$CF$10</f>
        <v>0</v>
      </c>
      <c r="CG63" s="26"/>
      <c r="CH63" s="11">
        <f>CG63*$D63*$E63*$F63*$H63*$CH$10</f>
        <v>0</v>
      </c>
      <c r="CI63" s="73"/>
      <c r="CJ63" s="11">
        <f>CI63*$D63*$E63*$F63*$H63*$CJ$10</f>
        <v>0</v>
      </c>
      <c r="CK63" s="26"/>
      <c r="CL63" s="11">
        <f>CK63*$D63*$E63*$F63*$H63*$CL$10</f>
        <v>0</v>
      </c>
      <c r="CM63" s="73"/>
      <c r="CN63" s="11">
        <f>CM63*$D63*$E63*$F63*$I63*$CN$10</f>
        <v>0</v>
      </c>
      <c r="CO63" s="26"/>
      <c r="CP63" s="11">
        <f>CO63*$D63*$E63*$F63*$J63*$CP$10</f>
        <v>0</v>
      </c>
      <c r="CQ63" s="26"/>
      <c r="CR63" s="11">
        <f>CQ63*D63*E63*F63</f>
        <v>0</v>
      </c>
      <c r="CS63" s="49">
        <f t="shared" si="220"/>
        <v>0</v>
      </c>
      <c r="CT63" s="49">
        <f t="shared" si="220"/>
        <v>0</v>
      </c>
      <c r="CU63" s="42">
        <f t="shared" si="44"/>
        <v>0</v>
      </c>
    </row>
    <row r="64" spans="1:99" x14ac:dyDescent="0.25">
      <c r="A64" s="96">
        <v>14</v>
      </c>
      <c r="B64" s="97"/>
      <c r="C64" s="80" t="s">
        <v>172</v>
      </c>
      <c r="D64" s="85">
        <v>11480</v>
      </c>
      <c r="E64" s="93">
        <v>1.7</v>
      </c>
      <c r="F64" s="82">
        <v>1</v>
      </c>
      <c r="G64" s="85">
        <v>1.4</v>
      </c>
      <c r="H64" s="85">
        <v>1.68</v>
      </c>
      <c r="I64" s="85">
        <v>2.23</v>
      </c>
      <c r="J64" s="90">
        <v>2.57</v>
      </c>
      <c r="K64" s="24">
        <f t="shared" ref="K64" si="221">SUM(K65:K66)</f>
        <v>0</v>
      </c>
      <c r="L64" s="24">
        <f>SUM(L65:L66)</f>
        <v>0</v>
      </c>
      <c r="M64" s="24">
        <f t="shared" ref="M64:BQ64" si="222">SUM(M65:M66)</f>
        <v>0</v>
      </c>
      <c r="N64" s="24">
        <f t="shared" si="222"/>
        <v>0</v>
      </c>
      <c r="O64" s="24">
        <f t="shared" si="222"/>
        <v>0</v>
      </c>
      <c r="P64" s="24">
        <f>SUM(P65:P66)</f>
        <v>0</v>
      </c>
      <c r="Q64" s="25">
        <f t="shared" ref="Q64" si="223">SUM(Q65:Q66)</f>
        <v>0</v>
      </c>
      <c r="R64" s="24">
        <f>SUM(R65:R66)</f>
        <v>0</v>
      </c>
      <c r="S64" s="24">
        <f t="shared" ref="S64" si="224">SUM(S65:S66)</f>
        <v>0</v>
      </c>
      <c r="T64" s="24">
        <f>SUM(T65:T66)</f>
        <v>0</v>
      </c>
      <c r="U64" s="91">
        <f t="shared" ref="U64" si="225">SUM(U65:U66)</f>
        <v>0</v>
      </c>
      <c r="V64" s="91">
        <f>SUM(V65:V66)</f>
        <v>0</v>
      </c>
      <c r="W64" s="24">
        <f t="shared" ref="W64" si="226">SUM(W65:W66)</f>
        <v>0</v>
      </c>
      <c r="X64" s="24">
        <f t="shared" si="222"/>
        <v>0</v>
      </c>
      <c r="Y64" s="24">
        <f t="shared" si="222"/>
        <v>0</v>
      </c>
      <c r="Z64" s="24">
        <f t="shared" si="222"/>
        <v>0</v>
      </c>
      <c r="AA64" s="24">
        <f t="shared" si="222"/>
        <v>0</v>
      </c>
      <c r="AB64" s="24">
        <f t="shared" si="222"/>
        <v>0</v>
      </c>
      <c r="AC64" s="24">
        <f t="shared" si="222"/>
        <v>4</v>
      </c>
      <c r="AD64" s="24">
        <f>SUM(AD65:AD66)</f>
        <v>98360.639999999999</v>
      </c>
      <c r="AE64" s="24">
        <f t="shared" ref="AE64" si="227">SUM(AE65:AE66)</f>
        <v>0</v>
      </c>
      <c r="AF64" s="24">
        <f t="shared" si="222"/>
        <v>0</v>
      </c>
      <c r="AG64" s="25">
        <f t="shared" si="222"/>
        <v>0</v>
      </c>
      <c r="AH64" s="24">
        <f t="shared" si="222"/>
        <v>0</v>
      </c>
      <c r="AI64" s="123">
        <v>0</v>
      </c>
      <c r="AJ64" s="92">
        <f t="shared" si="222"/>
        <v>0</v>
      </c>
      <c r="AK64" s="91">
        <f t="shared" si="222"/>
        <v>0</v>
      </c>
      <c r="AL64" s="91">
        <f>SUM(AL65:AL66)</f>
        <v>0</v>
      </c>
      <c r="AM64" s="24">
        <f t="shared" ref="AM64" si="228">SUM(AM65:AM66)</f>
        <v>0</v>
      </c>
      <c r="AN64" s="24">
        <f t="shared" si="222"/>
        <v>0</v>
      </c>
      <c r="AO64" s="24">
        <f t="shared" si="222"/>
        <v>0</v>
      </c>
      <c r="AP64" s="24">
        <f>SUM(AP65:AP66)</f>
        <v>0</v>
      </c>
      <c r="AQ64" s="24">
        <f t="shared" ref="AQ64" si="229">SUM(AQ65:AQ66)</f>
        <v>0</v>
      </c>
      <c r="AR64" s="24">
        <f>SUM(AR65:AR66)</f>
        <v>0</v>
      </c>
      <c r="AS64" s="24">
        <f t="shared" ref="AS64" si="230">SUM(AS65:AS66)</f>
        <v>0</v>
      </c>
      <c r="AT64" s="24">
        <f>SUM(AT65:AT66)</f>
        <v>0</v>
      </c>
      <c r="AU64" s="24">
        <f t="shared" ref="AU64" si="231">SUM(AU65:AU66)</f>
        <v>0</v>
      </c>
      <c r="AV64" s="24">
        <f>SUM(AV65:AV66)</f>
        <v>0</v>
      </c>
      <c r="AW64" s="24">
        <f>SUM(AW65:AW66)</f>
        <v>0</v>
      </c>
      <c r="AX64" s="24">
        <f>SUM(AX65:AX66)</f>
        <v>0</v>
      </c>
      <c r="AY64" s="24">
        <f>SUM(AY65:AY66)</f>
        <v>0</v>
      </c>
      <c r="AZ64" s="24">
        <f>SUM(AZ65:AZ66)</f>
        <v>0</v>
      </c>
      <c r="BA64" s="24">
        <f t="shared" ref="BA64" si="232">SUM(BA65:BA66)</f>
        <v>0</v>
      </c>
      <c r="BB64" s="24">
        <f>SUM(BB65:BB66)</f>
        <v>0</v>
      </c>
      <c r="BC64" s="24">
        <f t="shared" ref="BC64" si="233">SUM(BC65:BC66)</f>
        <v>0</v>
      </c>
      <c r="BD64" s="24">
        <f>SUM(BD65:BD66)</f>
        <v>0</v>
      </c>
      <c r="BE64" s="24">
        <f t="shared" ref="BE64" si="234">SUM(BE65:BE66)</f>
        <v>0</v>
      </c>
      <c r="BF64" s="24">
        <f>SUM(BF65:BF66)</f>
        <v>0</v>
      </c>
      <c r="BG64" s="24">
        <f>SUM(BG65:BG66)</f>
        <v>0</v>
      </c>
      <c r="BH64" s="24">
        <f>SUM(BH65:BH66)</f>
        <v>0</v>
      </c>
      <c r="BI64" s="24">
        <f t="shared" ref="BI64" si="235">SUM(BI65:BI66)</f>
        <v>0</v>
      </c>
      <c r="BJ64" s="24">
        <f t="shared" si="222"/>
        <v>0</v>
      </c>
      <c r="BK64" s="24">
        <f t="shared" si="222"/>
        <v>0</v>
      </c>
      <c r="BL64" s="24">
        <f>SUM(BL65:BL66)</f>
        <v>0</v>
      </c>
      <c r="BM64" s="24">
        <f t="shared" ref="BM64" si="236">SUM(BM65:BM66)</f>
        <v>0</v>
      </c>
      <c r="BN64" s="24">
        <f>SUM(BN65:BN66)</f>
        <v>0</v>
      </c>
      <c r="BO64" s="24">
        <f t="shared" ref="BO64" si="237">SUM(BO65:BO66)</f>
        <v>9</v>
      </c>
      <c r="BP64" s="24">
        <f t="shared" si="222"/>
        <v>265573.728</v>
      </c>
      <c r="BQ64" s="25">
        <f t="shared" si="222"/>
        <v>0</v>
      </c>
      <c r="BR64" s="24">
        <f>SUM(BR65:BR66)</f>
        <v>0</v>
      </c>
      <c r="BS64" s="122">
        <v>0</v>
      </c>
      <c r="BT64" s="122">
        <f>SUM(BT65:BT66)</f>
        <v>0</v>
      </c>
      <c r="BU64" s="24">
        <f>SUM(BU65:BU66)</f>
        <v>0</v>
      </c>
      <c r="BV64" s="24">
        <f>SUM(BV65:BV66)</f>
        <v>0</v>
      </c>
      <c r="BW64" s="25">
        <f t="shared" ref="BW64" si="238">SUM(BW65:BW66)</f>
        <v>0</v>
      </c>
      <c r="BX64" s="24">
        <f>SUM(BX65:BX66)</f>
        <v>0</v>
      </c>
      <c r="BY64" s="24">
        <f>SUM(BY65:BY66)</f>
        <v>0</v>
      </c>
      <c r="BZ64" s="24">
        <f>SUM(BZ65:BZ66)</f>
        <v>0</v>
      </c>
      <c r="CA64" s="24">
        <f t="shared" ref="CA64:CT64" si="239">SUM(CA65:CA66)</f>
        <v>0</v>
      </c>
      <c r="CB64" s="24">
        <f t="shared" si="239"/>
        <v>0</v>
      </c>
      <c r="CC64" s="24">
        <f t="shared" si="239"/>
        <v>0</v>
      </c>
      <c r="CD64" s="24">
        <f t="shared" si="239"/>
        <v>0</v>
      </c>
      <c r="CE64" s="24">
        <f t="shared" si="239"/>
        <v>0</v>
      </c>
      <c r="CF64" s="24">
        <f t="shared" si="239"/>
        <v>0</v>
      </c>
      <c r="CG64" s="24">
        <f t="shared" si="239"/>
        <v>0</v>
      </c>
      <c r="CH64" s="24">
        <f t="shared" si="239"/>
        <v>0</v>
      </c>
      <c r="CI64" s="25">
        <f t="shared" si="239"/>
        <v>0</v>
      </c>
      <c r="CJ64" s="24">
        <f t="shared" si="239"/>
        <v>0</v>
      </c>
      <c r="CK64" s="24">
        <f t="shared" si="239"/>
        <v>0</v>
      </c>
      <c r="CL64" s="24">
        <f t="shared" si="239"/>
        <v>0</v>
      </c>
      <c r="CM64" s="25">
        <v>0</v>
      </c>
      <c r="CN64" s="24">
        <f t="shared" si="239"/>
        <v>0</v>
      </c>
      <c r="CO64" s="24">
        <f t="shared" si="239"/>
        <v>0</v>
      </c>
      <c r="CP64" s="24">
        <f t="shared" si="239"/>
        <v>0</v>
      </c>
      <c r="CQ64" s="24">
        <f t="shared" si="239"/>
        <v>0</v>
      </c>
      <c r="CR64" s="24">
        <f t="shared" si="239"/>
        <v>0</v>
      </c>
      <c r="CS64" s="92">
        <f t="shared" si="239"/>
        <v>13</v>
      </c>
      <c r="CT64" s="92">
        <f t="shared" si="239"/>
        <v>363934.36800000002</v>
      </c>
      <c r="CU64" s="42"/>
    </row>
    <row r="65" spans="1:99" ht="30" x14ac:dyDescent="0.25">
      <c r="A65" s="95"/>
      <c r="B65" s="47">
        <v>35</v>
      </c>
      <c r="C65" s="7" t="s">
        <v>173</v>
      </c>
      <c r="D65" s="8">
        <v>11480</v>
      </c>
      <c r="E65" s="9">
        <v>1.53</v>
      </c>
      <c r="F65" s="19">
        <v>1</v>
      </c>
      <c r="G65" s="8">
        <v>1.4</v>
      </c>
      <c r="H65" s="8">
        <v>1.68</v>
      </c>
      <c r="I65" s="8">
        <v>2.23</v>
      </c>
      <c r="J65" s="10">
        <v>2.57</v>
      </c>
      <c r="K65" s="11">
        <v>0</v>
      </c>
      <c r="L65" s="11">
        <f>SUM(K65*$D65*$E65*$F65*$G65*$L$10)</f>
        <v>0</v>
      </c>
      <c r="M65" s="11">
        <v>0</v>
      </c>
      <c r="N65" s="11">
        <f t="shared" si="45"/>
        <v>0</v>
      </c>
      <c r="O65" s="11">
        <v>0</v>
      </c>
      <c r="P65" s="11">
        <f>SUM(O65*$D65*$E65*$F65*$G65*$P$10)</f>
        <v>0</v>
      </c>
      <c r="Q65" s="12">
        <v>0</v>
      </c>
      <c r="R65" s="11">
        <f>SUM(Q65*$D65*$E65*$F65*$G65*$R$10)</f>
        <v>0</v>
      </c>
      <c r="S65" s="11">
        <v>0</v>
      </c>
      <c r="T65" s="11">
        <f>SUM(S65*$D65*$E65*$F65*$G65*$T$10)</f>
        <v>0</v>
      </c>
      <c r="U65" s="12"/>
      <c r="V65" s="12">
        <f>SUM(U65*$D65*$E65*$F65*$G65*$V$10)</f>
        <v>0</v>
      </c>
      <c r="W65" s="13"/>
      <c r="X65" s="11">
        <f t="shared" si="46"/>
        <v>0</v>
      </c>
      <c r="Y65" s="11">
        <v>0</v>
      </c>
      <c r="Z65" s="11">
        <f>SUM(Y65*$D65*$E65*$F65*$G65*$Z$10)</f>
        <v>0</v>
      </c>
      <c r="AA65" s="11">
        <v>0</v>
      </c>
      <c r="AB65" s="11">
        <f>SUM(AA65*$D65*$E65*$F65*$G65*$AB$10)</f>
        <v>0</v>
      </c>
      <c r="AC65" s="11">
        <v>4</v>
      </c>
      <c r="AD65" s="11">
        <f>SUM(AC65*$D65*$E65*$F65*$G65*$AD$10)</f>
        <v>98360.639999999999</v>
      </c>
      <c r="AE65" s="11">
        <v>0</v>
      </c>
      <c r="AF65" s="11">
        <f>AE65*$D65*$E65*$F65*$H65*$AF$10</f>
        <v>0</v>
      </c>
      <c r="AG65" s="12">
        <v>0</v>
      </c>
      <c r="AH65" s="11">
        <f>AG65*$D65*$E65*$F65*$H65*$AH$10</f>
        <v>0</v>
      </c>
      <c r="AI65" s="116"/>
      <c r="AJ65" s="11">
        <f>SUM(AI65*$D65*$E65*$F65*$G65*$AJ$10)</f>
        <v>0</v>
      </c>
      <c r="AK65" s="12"/>
      <c r="AL65" s="12">
        <f>SUM(AK65*$D65*$E65*$F65*$G65*$AL$10)</f>
        <v>0</v>
      </c>
      <c r="AM65" s="11">
        <v>0</v>
      </c>
      <c r="AN65" s="11">
        <f>SUM(AM65*$D65*$E65*$F65*$G65*$AN$10)</f>
        <v>0</v>
      </c>
      <c r="AO65" s="11">
        <v>0</v>
      </c>
      <c r="AP65" s="11">
        <f>SUM(AO65*$D65*$E65*$F65*$G65*$AP$10)</f>
        <v>0</v>
      </c>
      <c r="AQ65" s="11"/>
      <c r="AR65" s="11">
        <f>SUM(AQ65*$D65*$E65*$F65*$G65*$AR$10)</f>
        <v>0</v>
      </c>
      <c r="AS65" s="11"/>
      <c r="AT65" s="11">
        <f>SUM(AS65*$D65*$E65*$F65*$G65*$AT$10)</f>
        <v>0</v>
      </c>
      <c r="AU65" s="11"/>
      <c r="AV65" s="11">
        <f>SUM(AU65*$D65*$E65*$F65*$G65*$AV$10)</f>
        <v>0</v>
      </c>
      <c r="AW65" s="11">
        <v>0</v>
      </c>
      <c r="AX65" s="11">
        <f>SUM(AW65*$D65*$E65*$F65*$G65*$AX$10)</f>
        <v>0</v>
      </c>
      <c r="AY65" s="11">
        <v>0</v>
      </c>
      <c r="AZ65" s="11">
        <f>SUM(AY65*$D65*$E65*$F65*$G65*$AZ$10)</f>
        <v>0</v>
      </c>
      <c r="BA65" s="11">
        <v>0</v>
      </c>
      <c r="BB65" s="11">
        <f>SUM(BA65*$D65*$E65*$F65*$G65*$BB$10)</f>
        <v>0</v>
      </c>
      <c r="BC65" s="11">
        <v>0</v>
      </c>
      <c r="BD65" s="11">
        <f>SUM(BC65*$D65*$E65*$F65*$G65*$BD$10)</f>
        <v>0</v>
      </c>
      <c r="BE65" s="11">
        <v>0</v>
      </c>
      <c r="BF65" s="11">
        <f>SUM(BE65*$D65*$E65*$F65*$G65*$BF$10)</f>
        <v>0</v>
      </c>
      <c r="BG65" s="11"/>
      <c r="BH65" s="11">
        <f>SUM(BG65*$D65*$E65*$F65*$G65*$BH$10)</f>
        <v>0</v>
      </c>
      <c r="BI65" s="11"/>
      <c r="BJ65" s="11">
        <f>BI65*$D65*$E65*$F65*$H65*$BJ$10</f>
        <v>0</v>
      </c>
      <c r="BK65" s="11">
        <v>0</v>
      </c>
      <c r="BL65" s="11">
        <f>BK65*$D65*$E65*$F65*$H65*$BL$10</f>
        <v>0</v>
      </c>
      <c r="BM65" s="76">
        <v>0</v>
      </c>
      <c r="BN65" s="11">
        <f>BM65*$D65*$E65*$F65*$H65*$BN$10</f>
        <v>0</v>
      </c>
      <c r="BO65" s="71">
        <v>9</v>
      </c>
      <c r="BP65" s="11">
        <f>BO65*$D65*$E65*$F65*$H65*$BP$10</f>
        <v>265573.728</v>
      </c>
      <c r="BQ65" s="12">
        <v>0</v>
      </c>
      <c r="BR65" s="11">
        <f>BQ65*$D65*$E65*$F65*$H65*$BR$10</f>
        <v>0</v>
      </c>
      <c r="BS65" s="115">
        <v>0</v>
      </c>
      <c r="BT65" s="115">
        <f>BS65*$D65*$E65*$F65*$H65*$BT$10</f>
        <v>0</v>
      </c>
      <c r="BU65" s="11">
        <v>0</v>
      </c>
      <c r="BV65" s="11">
        <f>BU65*$D65*$E65*$F65*$H65*$BV$10</f>
        <v>0</v>
      </c>
      <c r="BW65" s="12"/>
      <c r="BX65" s="11">
        <f>BW65*$D65*$E65*$F65*$H65*$BX$10</f>
        <v>0</v>
      </c>
      <c r="BY65" s="11">
        <v>0</v>
      </c>
      <c r="BZ65" s="11">
        <f>BY65*$D65*$E65*$F65*$H65*$BZ$10</f>
        <v>0</v>
      </c>
      <c r="CA65" s="11">
        <v>0</v>
      </c>
      <c r="CB65" s="11">
        <f>CA65*$D65*$E65*$F65*$H65*$CB$10</f>
        <v>0</v>
      </c>
      <c r="CC65" s="11">
        <v>0</v>
      </c>
      <c r="CD65" s="11">
        <f>CC65*$D65*$E65*$F65*$H65*$CD$10</f>
        <v>0</v>
      </c>
      <c r="CE65" s="11">
        <v>0</v>
      </c>
      <c r="CF65" s="11">
        <f>CE65*$D65*$E65*$F65*$H65*$CF$10</f>
        <v>0</v>
      </c>
      <c r="CG65" s="11"/>
      <c r="CH65" s="11">
        <f>CG65*$D65*$E65*$F65*$H65*$CH$10</f>
        <v>0</v>
      </c>
      <c r="CI65" s="12"/>
      <c r="CJ65" s="11">
        <f>CI65*$D65*$E65*$F65*$H65*$CJ$10</f>
        <v>0</v>
      </c>
      <c r="CK65" s="11">
        <v>0</v>
      </c>
      <c r="CL65" s="11">
        <f>CK65*$D65*$E65*$F65*$H65*$CL$10</f>
        <v>0</v>
      </c>
      <c r="CM65" s="12">
        <v>0</v>
      </c>
      <c r="CN65" s="11">
        <f>CM65*$D65*$E65*$F65*$I65*$CN$10</f>
        <v>0</v>
      </c>
      <c r="CO65" s="11">
        <v>0</v>
      </c>
      <c r="CP65" s="11">
        <f>CO65*$D65*$E65*$F65*$J65*$CP$10</f>
        <v>0</v>
      </c>
      <c r="CQ65" s="11"/>
      <c r="CR65" s="11">
        <f>CQ65*D65*E65*F65</f>
        <v>0</v>
      </c>
      <c r="CS65" s="49">
        <f>SUM(M65+K65+W65+O65+Q65+Y65+U65+S65+AA65+AE65+AC65+AG65+AI65+AM65+BI65+BO65+AK65+AW65+AY65+CA65+CC65+BY65+CE65+CG65+BS65+BU65+AO65+AQ65+AS65+AU65+BK65+BM65+BQ65+BA65+BC65+BE65+BG65+BW65+CI65+CK65+CM65+CO65+CQ65)</f>
        <v>13</v>
      </c>
      <c r="CT65" s="49">
        <f>SUM(N65+L65+X65+P65+R65+Z65+V65+T65+AB65+AF65+AD65+AH65+AJ65+AN65+BJ65+BP65+AL65+AX65+AZ65+CB65+CD65+BZ65+CF65+CH65+BT65+BV65+AP65+AR65+AT65+AV65+BL65+BN65+BR65+BB65+BD65+BF65+BH65+BX65+CJ65+CL65+CN65+CP65+CR65)</f>
        <v>363934.36800000002</v>
      </c>
      <c r="CU65" s="42">
        <f t="shared" si="44"/>
        <v>13</v>
      </c>
    </row>
    <row r="66" spans="1:99" ht="30" x14ac:dyDescent="0.25">
      <c r="A66" s="95"/>
      <c r="B66" s="47">
        <v>36</v>
      </c>
      <c r="C66" s="7" t="s">
        <v>174</v>
      </c>
      <c r="D66" s="8">
        <v>11480</v>
      </c>
      <c r="E66" s="9">
        <v>3.17</v>
      </c>
      <c r="F66" s="19">
        <v>1</v>
      </c>
      <c r="G66" s="8">
        <v>1.4</v>
      </c>
      <c r="H66" s="8">
        <v>1.68</v>
      </c>
      <c r="I66" s="8">
        <v>2.23</v>
      </c>
      <c r="J66" s="10">
        <v>2.57</v>
      </c>
      <c r="K66" s="11"/>
      <c r="L66" s="11">
        <f>SUM(K66*$D66*$E66*$F66*$G66*$L$10)</f>
        <v>0</v>
      </c>
      <c r="M66" s="11">
        <v>0</v>
      </c>
      <c r="N66" s="11">
        <f t="shared" si="45"/>
        <v>0</v>
      </c>
      <c r="O66" s="11">
        <v>0</v>
      </c>
      <c r="P66" s="11">
        <f>SUM(O66*$D66*$E66*$F66*$G66*$P$10)</f>
        <v>0</v>
      </c>
      <c r="Q66" s="12">
        <v>0</v>
      </c>
      <c r="R66" s="11">
        <f>SUM(Q66*$D66*$E66*$F66*$G66*$R$10)</f>
        <v>0</v>
      </c>
      <c r="S66" s="11">
        <v>0</v>
      </c>
      <c r="T66" s="11">
        <f>SUM(S66*$D66*$E66*$F66*$G66*$T$10)</f>
        <v>0</v>
      </c>
      <c r="U66" s="12"/>
      <c r="V66" s="12">
        <f>SUM(U66*$D66*$E66*$F66*$G66*$V$10)</f>
        <v>0</v>
      </c>
      <c r="W66" s="13"/>
      <c r="X66" s="11">
        <f t="shared" si="46"/>
        <v>0</v>
      </c>
      <c r="Y66" s="11">
        <v>0</v>
      </c>
      <c r="Z66" s="11">
        <f>SUM(Y66*$D66*$E66*$F66*$G66*$Z$10)</f>
        <v>0</v>
      </c>
      <c r="AA66" s="11">
        <v>0</v>
      </c>
      <c r="AB66" s="11">
        <f>SUM(AA66*$D66*$E66*$F66*$G66*$AB$10)</f>
        <v>0</v>
      </c>
      <c r="AC66" s="11"/>
      <c r="AD66" s="11">
        <f>SUM(AC66*$D66*$E66*$F66*$G66*$AD$10)</f>
        <v>0</v>
      </c>
      <c r="AE66" s="11">
        <v>0</v>
      </c>
      <c r="AF66" s="11">
        <f>AE66*$D66*$E66*$F66*$H66*$AF$10</f>
        <v>0</v>
      </c>
      <c r="AG66" s="12">
        <v>0</v>
      </c>
      <c r="AH66" s="11">
        <f>AG66*$D66*$E66*$F66*$H66*$AH$10</f>
        <v>0</v>
      </c>
      <c r="AI66" s="116"/>
      <c r="AJ66" s="11">
        <f>SUM(AI66*$D66*$E66*$F66*$G66*$AJ$10)</f>
        <v>0</v>
      </c>
      <c r="AK66" s="12"/>
      <c r="AL66" s="12">
        <f>SUM(AK66*$D66*$E66*$F66*$G66*$AL$10)</f>
        <v>0</v>
      </c>
      <c r="AM66" s="11">
        <v>0</v>
      </c>
      <c r="AN66" s="11">
        <f>SUM(AM66*$D66*$E66*$F66*$G66*$AN$10)</f>
        <v>0</v>
      </c>
      <c r="AO66" s="11">
        <v>0</v>
      </c>
      <c r="AP66" s="11">
        <f>SUM(AO66*$D66*$E66*$F66*$G66*$AP$10)</f>
        <v>0</v>
      </c>
      <c r="AQ66" s="11"/>
      <c r="AR66" s="11">
        <f>SUM(AQ66*$D66*$E66*$F66*$G66*$AR$10)</f>
        <v>0</v>
      </c>
      <c r="AS66" s="11"/>
      <c r="AT66" s="11">
        <f>SUM(AS66*$D66*$E66*$F66*$G66*$AT$10)</f>
        <v>0</v>
      </c>
      <c r="AU66" s="11"/>
      <c r="AV66" s="11">
        <f>SUM(AU66*$D66*$E66*$F66*$G66*$AV$10)</f>
        <v>0</v>
      </c>
      <c r="AW66" s="11">
        <v>0</v>
      </c>
      <c r="AX66" s="11">
        <f>SUM(AW66*$D66*$E66*$F66*$G66*$AX$10)</f>
        <v>0</v>
      </c>
      <c r="AY66" s="11">
        <v>0</v>
      </c>
      <c r="AZ66" s="11">
        <f>SUM(AY66*$D66*$E66*$F66*$G66*$AZ$10)</f>
        <v>0</v>
      </c>
      <c r="BA66" s="11">
        <v>0</v>
      </c>
      <c r="BB66" s="11">
        <f>SUM(BA66*$D66*$E66*$F66*$G66*$BB$10)</f>
        <v>0</v>
      </c>
      <c r="BC66" s="11">
        <v>0</v>
      </c>
      <c r="BD66" s="11">
        <f>SUM(BC66*$D66*$E66*$F66*$G66*$BD$10)</f>
        <v>0</v>
      </c>
      <c r="BE66" s="11">
        <v>0</v>
      </c>
      <c r="BF66" s="11">
        <f>SUM(BE66*$D66*$E66*$F66*$G66*$BF$10)</f>
        <v>0</v>
      </c>
      <c r="BG66" s="11"/>
      <c r="BH66" s="11">
        <f>SUM(BG66*$D66*$E66*$F66*$G66*$BH$10)</f>
        <v>0</v>
      </c>
      <c r="BI66" s="71"/>
      <c r="BJ66" s="11">
        <f>BI66*$D66*$E66*$F66*$H66*$BJ$10</f>
        <v>0</v>
      </c>
      <c r="BK66" s="11">
        <v>0</v>
      </c>
      <c r="BL66" s="11">
        <f>BK66*$D66*$E66*$F66*$H66*$BL$10</f>
        <v>0</v>
      </c>
      <c r="BM66" s="76">
        <v>0</v>
      </c>
      <c r="BN66" s="11">
        <f>BM66*$D66*$E66*$F66*$H66*$BN$10</f>
        <v>0</v>
      </c>
      <c r="BO66" s="11">
        <v>0</v>
      </c>
      <c r="BP66" s="11">
        <f>BO66*$D66*$E66*$F66*$H66*$BP$10</f>
        <v>0</v>
      </c>
      <c r="BQ66" s="12">
        <v>0</v>
      </c>
      <c r="BR66" s="11">
        <f>BQ66*$D66*$E66*$F66*$H66*$BR$10</f>
        <v>0</v>
      </c>
      <c r="BS66" s="115">
        <v>0</v>
      </c>
      <c r="BT66" s="115">
        <f>BS66*$D66*$E66*$F66*$H66*$BT$10</f>
        <v>0</v>
      </c>
      <c r="BU66" s="11"/>
      <c r="BV66" s="11">
        <f>BU66*$D66*$E66*$F66*$H66*$BV$10</f>
        <v>0</v>
      </c>
      <c r="BW66" s="12"/>
      <c r="BX66" s="11">
        <f>BW66*$D66*$E66*$F66*$H66*$BX$10</f>
        <v>0</v>
      </c>
      <c r="BY66" s="11">
        <v>0</v>
      </c>
      <c r="BZ66" s="11">
        <f>BY66*$D66*$E66*$F66*$H66*$BZ$10</f>
        <v>0</v>
      </c>
      <c r="CA66" s="11">
        <v>0</v>
      </c>
      <c r="CB66" s="11">
        <f>CA66*$D66*$E66*$F66*$H66*$CB$10</f>
        <v>0</v>
      </c>
      <c r="CC66" s="11">
        <v>0</v>
      </c>
      <c r="CD66" s="11">
        <f>CC66*$D66*$E66*$F66*$H66*$CD$10</f>
        <v>0</v>
      </c>
      <c r="CE66" s="11">
        <v>0</v>
      </c>
      <c r="CF66" s="11">
        <f>CE66*$D66*$E66*$F66*$H66*$CF$10</f>
        <v>0</v>
      </c>
      <c r="CG66" s="11"/>
      <c r="CH66" s="11">
        <f>CG66*$D66*$E66*$F66*$H66*$CH$10</f>
        <v>0</v>
      </c>
      <c r="CI66" s="12"/>
      <c r="CJ66" s="11">
        <f>CI66*$D66*$E66*$F66*$H66*$CJ$10</f>
        <v>0</v>
      </c>
      <c r="CK66" s="11">
        <v>0</v>
      </c>
      <c r="CL66" s="11">
        <f>CK66*$D66*$E66*$F66*$H66*$CL$10</f>
        <v>0</v>
      </c>
      <c r="CM66" s="12">
        <v>0</v>
      </c>
      <c r="CN66" s="11">
        <f>CM66*$D66*$E66*$F66*$I66*$CN$10</f>
        <v>0</v>
      </c>
      <c r="CO66" s="11">
        <v>0</v>
      </c>
      <c r="CP66" s="11">
        <f>CO66*$D66*$E66*$F66*$J66*$CP$10</f>
        <v>0</v>
      </c>
      <c r="CQ66" s="11"/>
      <c r="CR66" s="11">
        <f>CQ66*D66*E66*F66</f>
        <v>0</v>
      </c>
      <c r="CS66" s="49">
        <f>SUM(M66+K66+W66+O66+Q66+Y66+U66+S66+AA66+AE66+AC66+AG66+AI66+AM66+BI66+BO66+AK66+AW66+AY66+CA66+CC66+BY66+CE66+CG66+BS66+BU66+AO66+AQ66+AS66+AU66+BK66+BM66+BQ66+BA66+BC66+BE66+BG66+BW66+CI66+CK66+CM66+CO66+CQ66)</f>
        <v>0</v>
      </c>
      <c r="CT66" s="49">
        <f>SUM(N66+L66+X66+P66+R66+Z66+V66+T66+AB66+AF66+AD66+AH66+AJ66+AN66+BJ66+BP66+AL66+AX66+AZ66+CB66+CD66+BZ66+CF66+CH66+BT66+BV66+AP66+AR66+AT66+AV66+BL66+BN66+BR66+BB66+BD66+BF66+BH66+BX66+CJ66+CL66+CN66+CP66+CR66)</f>
        <v>0</v>
      </c>
      <c r="CU66" s="42">
        <f t="shared" si="44"/>
        <v>0</v>
      </c>
    </row>
    <row r="67" spans="1:99" s="46" customFormat="1" x14ac:dyDescent="0.25">
      <c r="A67" s="96">
        <v>15</v>
      </c>
      <c r="B67" s="96"/>
      <c r="C67" s="80" t="s">
        <v>175</v>
      </c>
      <c r="D67" s="85">
        <v>11480</v>
      </c>
      <c r="E67" s="86">
        <v>1.05</v>
      </c>
      <c r="F67" s="82">
        <v>1</v>
      </c>
      <c r="G67" s="87">
        <v>1.4</v>
      </c>
      <c r="H67" s="87">
        <v>1.68</v>
      </c>
      <c r="I67" s="87">
        <v>2.23</v>
      </c>
      <c r="J67" s="90">
        <v>2.57</v>
      </c>
      <c r="K67" s="24">
        <f>SUM(K68:K69)</f>
        <v>10</v>
      </c>
      <c r="L67" s="24">
        <f>SUM(L68:L69)</f>
        <v>157505.59999999998</v>
      </c>
      <c r="M67" s="24">
        <f>SUM(M68:M69)</f>
        <v>0</v>
      </c>
      <c r="N67" s="24">
        <f t="shared" ref="N67:CH67" si="240">SUM(N68:N69)</f>
        <v>0</v>
      </c>
      <c r="O67" s="24">
        <f t="shared" si="240"/>
        <v>483</v>
      </c>
      <c r="P67" s="24">
        <f t="shared" si="240"/>
        <v>9062036.4800000004</v>
      </c>
      <c r="Q67" s="25">
        <f t="shared" si="240"/>
        <v>0</v>
      </c>
      <c r="R67" s="24">
        <f t="shared" si="240"/>
        <v>0</v>
      </c>
      <c r="S67" s="24">
        <f t="shared" si="240"/>
        <v>0</v>
      </c>
      <c r="T67" s="24">
        <f t="shared" si="240"/>
        <v>0</v>
      </c>
      <c r="U67" s="91">
        <f t="shared" si="240"/>
        <v>0</v>
      </c>
      <c r="V67" s="91">
        <f t="shared" si="240"/>
        <v>0</v>
      </c>
      <c r="W67" s="24">
        <f t="shared" si="240"/>
        <v>0</v>
      </c>
      <c r="X67" s="24">
        <f t="shared" si="240"/>
        <v>0</v>
      </c>
      <c r="Y67" s="24">
        <f t="shared" si="240"/>
        <v>60</v>
      </c>
      <c r="Z67" s="24">
        <f t="shared" si="240"/>
        <v>945033.6</v>
      </c>
      <c r="AA67" s="24">
        <f t="shared" si="240"/>
        <v>0</v>
      </c>
      <c r="AB67" s="24">
        <f t="shared" si="240"/>
        <v>0</v>
      </c>
      <c r="AC67" s="24">
        <f>SUM(AC68:AC69)</f>
        <v>0</v>
      </c>
      <c r="AD67" s="24">
        <f>SUM(AD68:AD69)</f>
        <v>0</v>
      </c>
      <c r="AE67" s="24">
        <f t="shared" si="240"/>
        <v>0</v>
      </c>
      <c r="AF67" s="24">
        <f t="shared" si="240"/>
        <v>0</v>
      </c>
      <c r="AG67" s="25">
        <f t="shared" si="240"/>
        <v>15</v>
      </c>
      <c r="AH67" s="24">
        <f t="shared" si="240"/>
        <v>283510.08</v>
      </c>
      <c r="AI67" s="107">
        <v>52</v>
      </c>
      <c r="AJ67" s="92">
        <f t="shared" si="240"/>
        <v>819029.12</v>
      </c>
      <c r="AK67" s="91">
        <f>SUM(AK68:AK69)</f>
        <v>0</v>
      </c>
      <c r="AL67" s="91">
        <f>SUM(AL68:AL69)</f>
        <v>0</v>
      </c>
      <c r="AM67" s="24">
        <f t="shared" si="240"/>
        <v>0</v>
      </c>
      <c r="AN67" s="24">
        <f t="shared" si="240"/>
        <v>0</v>
      </c>
      <c r="AO67" s="24">
        <f t="shared" si="240"/>
        <v>0</v>
      </c>
      <c r="AP67" s="24">
        <f t="shared" si="240"/>
        <v>0</v>
      </c>
      <c r="AQ67" s="24">
        <f t="shared" si="240"/>
        <v>80</v>
      </c>
      <c r="AR67" s="24">
        <f t="shared" si="240"/>
        <v>1260044.7999999998</v>
      </c>
      <c r="AS67" s="24">
        <f t="shared" si="240"/>
        <v>0</v>
      </c>
      <c r="AT67" s="24">
        <f t="shared" si="240"/>
        <v>0</v>
      </c>
      <c r="AU67" s="24">
        <f t="shared" si="240"/>
        <v>0</v>
      </c>
      <c r="AV67" s="24">
        <f t="shared" si="240"/>
        <v>0</v>
      </c>
      <c r="AW67" s="24">
        <f t="shared" si="240"/>
        <v>12</v>
      </c>
      <c r="AX67" s="24">
        <f t="shared" si="240"/>
        <v>189006.71999999997</v>
      </c>
      <c r="AY67" s="24">
        <f t="shared" si="240"/>
        <v>16</v>
      </c>
      <c r="AZ67" s="24">
        <f t="shared" si="240"/>
        <v>252008.95999999996</v>
      </c>
      <c r="BA67" s="24">
        <f t="shared" si="240"/>
        <v>1</v>
      </c>
      <c r="BB67" s="24">
        <f t="shared" si="240"/>
        <v>15750.559999999998</v>
      </c>
      <c r="BC67" s="24">
        <f t="shared" si="240"/>
        <v>0</v>
      </c>
      <c r="BD67" s="24">
        <f t="shared" si="240"/>
        <v>0</v>
      </c>
      <c r="BE67" s="24">
        <f t="shared" si="240"/>
        <v>0</v>
      </c>
      <c r="BF67" s="24">
        <f t="shared" si="240"/>
        <v>0</v>
      </c>
      <c r="BG67" s="24">
        <f t="shared" si="240"/>
        <v>121</v>
      </c>
      <c r="BH67" s="24">
        <f t="shared" si="240"/>
        <v>1905817.7599999998</v>
      </c>
      <c r="BI67" s="24">
        <f t="shared" si="240"/>
        <v>0</v>
      </c>
      <c r="BJ67" s="24">
        <f t="shared" si="240"/>
        <v>0</v>
      </c>
      <c r="BK67" s="24">
        <f>SUM(BK68:BK69)</f>
        <v>0</v>
      </c>
      <c r="BL67" s="24">
        <f>SUM(BL68:BL69)</f>
        <v>0</v>
      </c>
      <c r="BM67" s="24">
        <f>SUM(BM68:BM69)</f>
        <v>0</v>
      </c>
      <c r="BN67" s="24">
        <f>SUM(BN68:BN69)</f>
        <v>0</v>
      </c>
      <c r="BO67" s="24">
        <f t="shared" si="240"/>
        <v>0</v>
      </c>
      <c r="BP67" s="24">
        <f t="shared" si="240"/>
        <v>0</v>
      </c>
      <c r="BQ67" s="25">
        <f t="shared" si="240"/>
        <v>40</v>
      </c>
      <c r="BR67" s="24">
        <f t="shared" si="240"/>
        <v>756026.88</v>
      </c>
      <c r="BS67" s="117">
        <v>7</v>
      </c>
      <c r="BT67" s="117">
        <f t="shared" si="240"/>
        <v>132304.704</v>
      </c>
      <c r="BU67" s="24">
        <f t="shared" si="240"/>
        <v>95</v>
      </c>
      <c r="BV67" s="24">
        <f t="shared" si="240"/>
        <v>1795563.8399999999</v>
      </c>
      <c r="BW67" s="25">
        <f t="shared" si="240"/>
        <v>0</v>
      </c>
      <c r="BX67" s="24">
        <f t="shared" si="240"/>
        <v>0</v>
      </c>
      <c r="BY67" s="24">
        <f t="shared" si="240"/>
        <v>90</v>
      </c>
      <c r="BZ67" s="24">
        <f t="shared" si="240"/>
        <v>1701060.48</v>
      </c>
      <c r="CA67" s="24">
        <f t="shared" si="240"/>
        <v>0</v>
      </c>
      <c r="CB67" s="24">
        <f t="shared" si="240"/>
        <v>0</v>
      </c>
      <c r="CC67" s="24">
        <f t="shared" si="240"/>
        <v>11</v>
      </c>
      <c r="CD67" s="24">
        <f t="shared" si="240"/>
        <v>207907.39199999999</v>
      </c>
      <c r="CE67" s="24">
        <f t="shared" si="240"/>
        <v>12</v>
      </c>
      <c r="CF67" s="24">
        <f t="shared" si="240"/>
        <v>226808.06399999998</v>
      </c>
      <c r="CG67" s="24">
        <f t="shared" si="240"/>
        <v>3</v>
      </c>
      <c r="CH67" s="24">
        <f t="shared" si="240"/>
        <v>56702.015999999996</v>
      </c>
      <c r="CI67" s="25">
        <f t="shared" ref="CI67:CT67" si="241">SUM(CI68:CI69)</f>
        <v>10</v>
      </c>
      <c r="CJ67" s="24">
        <f t="shared" si="241"/>
        <v>189006.72</v>
      </c>
      <c r="CK67" s="24">
        <f t="shared" si="241"/>
        <v>1</v>
      </c>
      <c r="CL67" s="24">
        <f t="shared" si="241"/>
        <v>18900.671999999999</v>
      </c>
      <c r="CM67" s="25">
        <v>10</v>
      </c>
      <c r="CN67" s="24">
        <f t="shared" si="241"/>
        <v>250883.91999999998</v>
      </c>
      <c r="CO67" s="24">
        <f t="shared" si="241"/>
        <v>5</v>
      </c>
      <c r="CP67" s="24">
        <f t="shared" si="241"/>
        <v>144567.63999999998</v>
      </c>
      <c r="CQ67" s="24">
        <f t="shared" si="241"/>
        <v>0</v>
      </c>
      <c r="CR67" s="24">
        <f t="shared" si="241"/>
        <v>0</v>
      </c>
      <c r="CS67" s="92">
        <f t="shared" si="241"/>
        <v>1134</v>
      </c>
      <c r="CT67" s="92">
        <f t="shared" si="241"/>
        <v>20369476.008000001</v>
      </c>
      <c r="CU67" s="42"/>
    </row>
    <row r="68" spans="1:99" ht="30" x14ac:dyDescent="0.25">
      <c r="A68" s="95"/>
      <c r="B68" s="47">
        <v>37</v>
      </c>
      <c r="C68" s="16" t="s">
        <v>176</v>
      </c>
      <c r="D68" s="8">
        <v>11480</v>
      </c>
      <c r="E68" s="9">
        <v>0.98</v>
      </c>
      <c r="F68" s="19">
        <v>1</v>
      </c>
      <c r="G68" s="8">
        <v>1.4</v>
      </c>
      <c r="H68" s="8">
        <v>1.68</v>
      </c>
      <c r="I68" s="8">
        <v>2.23</v>
      </c>
      <c r="J68" s="10">
        <v>2.57</v>
      </c>
      <c r="K68" s="11">
        <v>10</v>
      </c>
      <c r="L68" s="11">
        <f>SUM(K68*$D68*$E68*$F68*$G68*$L$10)</f>
        <v>157505.59999999998</v>
      </c>
      <c r="M68" s="11"/>
      <c r="N68" s="11">
        <f t="shared" si="45"/>
        <v>0</v>
      </c>
      <c r="O68" s="11">
        <v>433</v>
      </c>
      <c r="P68" s="11">
        <f>SUM(O68*$D68*$E68*$F68*$G68*$P$10)</f>
        <v>6819992.4799999995</v>
      </c>
      <c r="Q68" s="12"/>
      <c r="R68" s="11">
        <f>SUM(Q68*$D68*$E68*$F68*$G68*$R$10)</f>
        <v>0</v>
      </c>
      <c r="S68" s="11"/>
      <c r="T68" s="11">
        <f>SUM(S68*$D68*$E68*$F68*$G68*$T$10)</f>
        <v>0</v>
      </c>
      <c r="U68" s="12"/>
      <c r="V68" s="12">
        <f>SUM(U68*$D68*$E68*$F68*$G68*$V$10)</f>
        <v>0</v>
      </c>
      <c r="W68" s="13"/>
      <c r="X68" s="11">
        <f t="shared" si="46"/>
        <v>0</v>
      </c>
      <c r="Y68" s="11">
        <v>60</v>
      </c>
      <c r="Z68" s="11">
        <f>SUM(Y68*$D68*$E68*$F68*$G68*$Z$10)</f>
        <v>945033.6</v>
      </c>
      <c r="AA68" s="11"/>
      <c r="AB68" s="11">
        <f>SUM(AA68*$D68*$E68*$F68*$G68*$AB$10)</f>
        <v>0</v>
      </c>
      <c r="AC68" s="11"/>
      <c r="AD68" s="11">
        <f>SUM(AC68*$D68*$E68*$F68*$G68*$AD$10)</f>
        <v>0</v>
      </c>
      <c r="AE68" s="11"/>
      <c r="AF68" s="11">
        <f>AE68*$D68*$E68*$F68*$H68*$AF$10</f>
        <v>0</v>
      </c>
      <c r="AG68" s="70">
        <v>15</v>
      </c>
      <c r="AH68" s="11">
        <f>AG68*$D68*$E68*$F68*$H68*$AH$10</f>
        <v>283510.08</v>
      </c>
      <c r="AI68" s="116">
        <v>52</v>
      </c>
      <c r="AJ68" s="11">
        <f>SUM(AI68*$D68*$E68*$F68*$G68*$AJ$10)</f>
        <v>819029.12</v>
      </c>
      <c r="AK68" s="12"/>
      <c r="AL68" s="12">
        <f>SUM(AK68*$D68*$E68*$F68*$G68*$AL$10)</f>
        <v>0</v>
      </c>
      <c r="AM68" s="11"/>
      <c r="AN68" s="11">
        <f>SUM(AM68*$D68*$E68*$F68*$G68*$AN$10)</f>
        <v>0</v>
      </c>
      <c r="AO68" s="11"/>
      <c r="AP68" s="11">
        <f>SUM(AO68*$D68*$E68*$F68*$G68*$AP$10)</f>
        <v>0</v>
      </c>
      <c r="AQ68" s="11">
        <v>80</v>
      </c>
      <c r="AR68" s="11">
        <f>SUM(AQ68*$D68*$E68*$F68*$G68*$AR$10)</f>
        <v>1260044.7999999998</v>
      </c>
      <c r="AS68" s="11"/>
      <c r="AT68" s="11">
        <f>SUM(AS68*$D68*$E68*$F68*$G68*$AT$10)</f>
        <v>0</v>
      </c>
      <c r="AU68" s="11"/>
      <c r="AV68" s="11">
        <f>SUM(AU68*$D68*$E68*$F68*$G68*$AV$10)</f>
        <v>0</v>
      </c>
      <c r="AW68" s="11">
        <v>12</v>
      </c>
      <c r="AX68" s="11">
        <f>SUM(AW68*$D68*$E68*$F68*$G68*$AX$10)</f>
        <v>189006.71999999997</v>
      </c>
      <c r="AY68" s="11">
        <v>16</v>
      </c>
      <c r="AZ68" s="11">
        <f>SUM(AY68*$D68*$E68*$F68*$G68*$AZ$10)</f>
        <v>252008.95999999996</v>
      </c>
      <c r="BA68" s="11">
        <v>1</v>
      </c>
      <c r="BB68" s="11">
        <f>SUM(BA68*$D68*$E68*$F68*$G68*$BB$10)</f>
        <v>15750.559999999998</v>
      </c>
      <c r="BC68" s="11"/>
      <c r="BD68" s="11">
        <f>SUM(BC68*$D68*$E68*$F68*$G68*$BD$10)</f>
        <v>0</v>
      </c>
      <c r="BE68" s="11"/>
      <c r="BF68" s="11">
        <f>SUM(BE68*$D68*$E68*$F68*$G68*$BF$10)</f>
        <v>0</v>
      </c>
      <c r="BG68" s="11">
        <v>121</v>
      </c>
      <c r="BH68" s="11">
        <f>SUM(BG68*$D68*$E68*$F68*$G68*$BH$10)</f>
        <v>1905817.7599999998</v>
      </c>
      <c r="BI68" s="11"/>
      <c r="BJ68" s="11">
        <f>BI68*$D68*$E68*$F68*$H68*$BJ$10</f>
        <v>0</v>
      </c>
      <c r="BK68" s="11"/>
      <c r="BL68" s="11">
        <f>BK68*$D68*$E68*$F68*$H68*$BL$10</f>
        <v>0</v>
      </c>
      <c r="BM68" s="76"/>
      <c r="BN68" s="11">
        <f>BM68*$D68*$E68*$F68*$H68*$BN$10</f>
        <v>0</v>
      </c>
      <c r="BO68" s="11"/>
      <c r="BP68" s="11">
        <f>BO68*$D68*$E68*$F68*$H68*$BP$10</f>
        <v>0</v>
      </c>
      <c r="BQ68" s="70">
        <v>40</v>
      </c>
      <c r="BR68" s="11">
        <f>BQ68*$D68*$E68*$F68*$H68*$BR$10</f>
        <v>756026.88</v>
      </c>
      <c r="BS68" s="120">
        <v>7</v>
      </c>
      <c r="BT68" s="115">
        <f>BS68*$D68*$E68*$F68*$H68*$BT$10</f>
        <v>132304.704</v>
      </c>
      <c r="BU68" s="11">
        <v>95</v>
      </c>
      <c r="BV68" s="11">
        <f>BU68*$D68*$E68*$F68*$H68*$BV$10</f>
        <v>1795563.8399999999</v>
      </c>
      <c r="BW68" s="70"/>
      <c r="BX68" s="11">
        <f>BW68*$D68*$E68*$F68*$H68*$BX$10</f>
        <v>0</v>
      </c>
      <c r="BY68" s="71">
        <v>90</v>
      </c>
      <c r="BZ68" s="11">
        <f>BY68*$D68*$E68*$F68*$H68*$BZ$10</f>
        <v>1701060.48</v>
      </c>
      <c r="CA68" s="11"/>
      <c r="CB68" s="11">
        <f>CA68*$D68*$E68*$F68*$H68*$CB$10</f>
        <v>0</v>
      </c>
      <c r="CC68" s="11">
        <v>11</v>
      </c>
      <c r="CD68" s="11">
        <f>CC68*$D68*$E68*$F68*$H68*$CD$10</f>
        <v>207907.39199999999</v>
      </c>
      <c r="CE68" s="71">
        <v>12</v>
      </c>
      <c r="CF68" s="11">
        <f>CE68*$D68*$E68*$F68*$H68*$CF$10</f>
        <v>226808.06399999998</v>
      </c>
      <c r="CG68" s="71">
        <v>3</v>
      </c>
      <c r="CH68" s="11">
        <f>CG68*$D68*$E68*$F68*$H68*$CH$10</f>
        <v>56702.015999999996</v>
      </c>
      <c r="CI68" s="12">
        <v>10</v>
      </c>
      <c r="CJ68" s="11">
        <f>CI68*$D68*$E68*$F68*$H68*$CJ$10</f>
        <v>189006.72</v>
      </c>
      <c r="CK68" s="11">
        <v>1</v>
      </c>
      <c r="CL68" s="11">
        <f>CK68*$D68*$E68*$F68*$H68*$CL$10</f>
        <v>18900.671999999999</v>
      </c>
      <c r="CM68" s="70">
        <v>10</v>
      </c>
      <c r="CN68" s="11">
        <f>CM68*$D68*$E68*$F68*$I68*$CN$10</f>
        <v>250883.91999999998</v>
      </c>
      <c r="CO68" s="71">
        <v>5</v>
      </c>
      <c r="CP68" s="11">
        <f>CO68*$D68*$E68*$F68*$J68*$CP$10</f>
        <v>144567.63999999998</v>
      </c>
      <c r="CQ68" s="11"/>
      <c r="CR68" s="11">
        <f>CQ68*D68*E68*F68</f>
        <v>0</v>
      </c>
      <c r="CS68" s="49">
        <f>SUM(M68+K68+W68+O68+Q68+Y68+U68+S68+AA68+AE68+AC68+AG68+AI68+AM68+BI68+BO68+AK68+AW68+AY68+CA68+CC68+BY68+CE68+CG68+BS68+BU68+AO68+AQ68+AS68+AU68+BK68+BM68+BQ68+BA68+BC68+BE68+BG68+BW68+CI68+CK68+CM68+CO68+CQ68)</f>
        <v>1084</v>
      </c>
      <c r="CT68" s="49">
        <f>SUM(N68+L68+X68+P68+R68+Z68+V68+T68+AB68+AF68+AD68+AH68+AJ68+AN68+BJ68+BP68+AL68+AX68+AZ68+CB68+CD68+BZ68+CF68+CH68+BT68+BV68+AP68+AR68+AT68+AV68+BL68+BN68+BR68+BB68+BD68+BF68+BH68+BX68+CJ68+CL68+CN68+CP68+CR68)</f>
        <v>18127432.008000001</v>
      </c>
      <c r="CU68" s="42">
        <f t="shared" si="44"/>
        <v>1084</v>
      </c>
    </row>
    <row r="69" spans="1:99" ht="45" x14ac:dyDescent="0.25">
      <c r="A69" s="95"/>
      <c r="B69" s="47">
        <v>38</v>
      </c>
      <c r="C69" s="16" t="s">
        <v>177</v>
      </c>
      <c r="D69" s="8">
        <v>11480</v>
      </c>
      <c r="E69" s="9">
        <v>2.79</v>
      </c>
      <c r="F69" s="19">
        <v>1</v>
      </c>
      <c r="G69" s="8">
        <v>1.4</v>
      </c>
      <c r="H69" s="8">
        <v>1.68</v>
      </c>
      <c r="I69" s="8">
        <v>2.23</v>
      </c>
      <c r="J69" s="10">
        <v>2.57</v>
      </c>
      <c r="K69" s="11"/>
      <c r="L69" s="11">
        <f>SUM(K69*$D69*$E69*$F69*$G69*$L$10)</f>
        <v>0</v>
      </c>
      <c r="M69" s="11"/>
      <c r="N69" s="11">
        <f t="shared" si="45"/>
        <v>0</v>
      </c>
      <c r="O69" s="11">
        <v>50</v>
      </c>
      <c r="P69" s="11">
        <f>SUM(O69*$D69*$E69*$F69*$G69*$P$10)</f>
        <v>2242044</v>
      </c>
      <c r="Q69" s="12"/>
      <c r="R69" s="11">
        <f>SUM(Q69*$D69*$E69*$F69*$G69*$R$10)</f>
        <v>0</v>
      </c>
      <c r="S69" s="11"/>
      <c r="T69" s="11">
        <f>SUM(S69*$D69*$E69*$F69*$G69*$T$10)</f>
        <v>0</v>
      </c>
      <c r="U69" s="12"/>
      <c r="V69" s="12">
        <f>SUM(U69*$D69*$E69*$F69*$G69*$V$10)</f>
        <v>0</v>
      </c>
      <c r="W69" s="13"/>
      <c r="X69" s="11">
        <f t="shared" si="46"/>
        <v>0</v>
      </c>
      <c r="Y69" s="11"/>
      <c r="Z69" s="11">
        <f>SUM(Y69*$D69*$E69*$F69*$G69*$Z$10)</f>
        <v>0</v>
      </c>
      <c r="AA69" s="11"/>
      <c r="AB69" s="11">
        <f>SUM(AA69*$D69*$E69*$F69*$G69*$AB$10)</f>
        <v>0</v>
      </c>
      <c r="AC69" s="11"/>
      <c r="AD69" s="11">
        <f>SUM(AC69*$D69*$E69*$F69*$G69*$AD$10)</f>
        <v>0</v>
      </c>
      <c r="AE69" s="11"/>
      <c r="AF69" s="11">
        <f>AE69*$D69*$E69*$F69*$H69*$AF$10</f>
        <v>0</v>
      </c>
      <c r="AG69" s="12"/>
      <c r="AH69" s="11">
        <f>AG69*$D69*$E69*$F69*$H69*$AH$10</f>
        <v>0</v>
      </c>
      <c r="AI69" s="116"/>
      <c r="AJ69" s="11">
        <f>SUM(AI69*$D69*$E69*$F69*$G69*$AJ$10)</f>
        <v>0</v>
      </c>
      <c r="AK69" s="12"/>
      <c r="AL69" s="12">
        <f>SUM(AK69*$D69*$E69*$F69*$G69*$AL$10)</f>
        <v>0</v>
      </c>
      <c r="AM69" s="11"/>
      <c r="AN69" s="11">
        <f>SUM(AM69*$D69*$E69*$F69*$G69*$AN$10)</f>
        <v>0</v>
      </c>
      <c r="AO69" s="11"/>
      <c r="AP69" s="11">
        <f>SUM(AO69*$D69*$E69*$F69*$G69*$AP$10)</f>
        <v>0</v>
      </c>
      <c r="AQ69" s="11"/>
      <c r="AR69" s="11">
        <f>SUM(AQ69*$D69*$E69*$F69*$G69*$AR$10)</f>
        <v>0</v>
      </c>
      <c r="AS69" s="11"/>
      <c r="AT69" s="11">
        <f>SUM(AS69*$D69*$E69*$F69*$G69*$AT$10)</f>
        <v>0</v>
      </c>
      <c r="AU69" s="11"/>
      <c r="AV69" s="11">
        <f>SUM(AU69*$D69*$E69*$F69*$G69*$AV$10)</f>
        <v>0</v>
      </c>
      <c r="AW69" s="11"/>
      <c r="AX69" s="11">
        <f>SUM(AW69*$D69*$E69*$F69*$G69*$AX$10)</f>
        <v>0</v>
      </c>
      <c r="AY69" s="11"/>
      <c r="AZ69" s="11">
        <f>SUM(AY69*$D69*$E69*$F69*$G69*$AZ$10)</f>
        <v>0</v>
      </c>
      <c r="BA69" s="11"/>
      <c r="BB69" s="11">
        <f>SUM(BA69*$D69*$E69*$F69*$G69*$BB$10)</f>
        <v>0</v>
      </c>
      <c r="BC69" s="11"/>
      <c r="BD69" s="11">
        <f>SUM(BC69*$D69*$E69*$F69*$G69*$BD$10)</f>
        <v>0</v>
      </c>
      <c r="BE69" s="11"/>
      <c r="BF69" s="11">
        <f>SUM(BE69*$D69*$E69*$F69*$G69*$BF$10)</f>
        <v>0</v>
      </c>
      <c r="BG69" s="11"/>
      <c r="BH69" s="11">
        <f>SUM(BG69*$D69*$E69*$F69*$G69*$BH$10)</f>
        <v>0</v>
      </c>
      <c r="BI69" s="11"/>
      <c r="BJ69" s="11">
        <f>BI69*$D69*$E69*$F69*$H69*$BJ$10</f>
        <v>0</v>
      </c>
      <c r="BK69" s="11"/>
      <c r="BL69" s="11">
        <f>BK69*$D69*$E69*$F69*$H69*$BL$10</f>
        <v>0</v>
      </c>
      <c r="BM69" s="76"/>
      <c r="BN69" s="11">
        <f>BM69*$D69*$E69*$F69*$H69*$BN$10</f>
        <v>0</v>
      </c>
      <c r="BO69" s="11"/>
      <c r="BP69" s="11">
        <f>BO69*$D69*$E69*$F69*$H69*$BP$10</f>
        <v>0</v>
      </c>
      <c r="BQ69" s="12"/>
      <c r="BR69" s="11">
        <f>BQ69*$D69*$E69*$F69*$H69*$BR$10</f>
        <v>0</v>
      </c>
      <c r="BS69" s="115"/>
      <c r="BT69" s="115">
        <f>BS69*$D69*$E69*$F69*$H69*$BT$10</f>
        <v>0</v>
      </c>
      <c r="BU69" s="11"/>
      <c r="BV69" s="11">
        <f>BU69*$D69*$E69*$F69*$H69*$BV$10</f>
        <v>0</v>
      </c>
      <c r="BW69" s="12"/>
      <c r="BX69" s="11">
        <f>BW69*$D69*$E69*$F69*$H69*$BX$10</f>
        <v>0</v>
      </c>
      <c r="BY69" s="11"/>
      <c r="BZ69" s="11">
        <f>BY69*$D69*$E69*$F69*$H69*$BZ$10</f>
        <v>0</v>
      </c>
      <c r="CA69" s="11"/>
      <c r="CB69" s="11">
        <f>CA69*$D69*$E69*$F69*$H69*$CB$10</f>
        <v>0</v>
      </c>
      <c r="CC69" s="11"/>
      <c r="CD69" s="11">
        <f>CC69*$D69*$E69*$F69*$H69*$CD$10</f>
        <v>0</v>
      </c>
      <c r="CE69" s="11"/>
      <c r="CF69" s="11">
        <f>CE69*$D69*$E69*$F69*$H69*$CF$10</f>
        <v>0</v>
      </c>
      <c r="CG69" s="11"/>
      <c r="CH69" s="11">
        <f>CG69*$D69*$E69*$F69*$H69*$CH$10</f>
        <v>0</v>
      </c>
      <c r="CI69" s="12"/>
      <c r="CJ69" s="11">
        <f>CI69*$D69*$E69*$F69*$H69*$CJ$10</f>
        <v>0</v>
      </c>
      <c r="CK69" s="11"/>
      <c r="CL69" s="11">
        <f>CK69*$D69*$E69*$F69*$H69*$CL$10</f>
        <v>0</v>
      </c>
      <c r="CM69" s="12"/>
      <c r="CN69" s="11">
        <f>CM69*$D69*$E69*$F69*$I69*$CN$10</f>
        <v>0</v>
      </c>
      <c r="CO69" s="11"/>
      <c r="CP69" s="11">
        <f>CO69*$D69*$E69*$F69*$J69*$CP$10</f>
        <v>0</v>
      </c>
      <c r="CQ69" s="11"/>
      <c r="CR69" s="11">
        <f>CQ69*D69*E69*F69</f>
        <v>0</v>
      </c>
      <c r="CS69" s="49">
        <f>SUM(M69+K69+W69+O69+Q69+Y69+U69+S69+AA69+AE69+AC69+AG69+AI69+AM69+BI69+BO69+AK69+AW69+AY69+CA69+CC69+BY69+CE69+CG69+BS69+BU69+AO69+AQ69+AS69+AU69+BK69+BM69+BQ69+BA69+BC69+BE69+BG69+BW69+CI69+CK69+CM69+CO69+CQ69)</f>
        <v>50</v>
      </c>
      <c r="CT69" s="49">
        <f>SUM(N69+L69+X69+P69+R69+Z69+V69+T69+AB69+AF69+AD69+AH69+AJ69+AN69+BJ69+BP69+AL69+AX69+AZ69+CB69+CD69+BZ69+CF69+CH69+BT69+BV69+AP69+AR69+AT69+AV69+BL69+BN69+BR69+BB69+BD69+BF69+BH69+BX69+CJ69+CL69+CN69+CP69+CR69)</f>
        <v>2242044</v>
      </c>
      <c r="CU69" s="42">
        <f t="shared" si="44"/>
        <v>50</v>
      </c>
    </row>
    <row r="70" spans="1:99" x14ac:dyDescent="0.25">
      <c r="A70" s="96">
        <v>16</v>
      </c>
      <c r="B70" s="97"/>
      <c r="C70" s="94" t="s">
        <v>178</v>
      </c>
      <c r="D70" s="85">
        <v>11480</v>
      </c>
      <c r="E70" s="86">
        <v>1.06</v>
      </c>
      <c r="F70" s="82">
        <v>1</v>
      </c>
      <c r="G70" s="85">
        <v>1.4</v>
      </c>
      <c r="H70" s="85">
        <v>1.68</v>
      </c>
      <c r="I70" s="85">
        <v>2.23</v>
      </c>
      <c r="J70" s="90">
        <v>2.57</v>
      </c>
      <c r="K70" s="24">
        <f t="shared" ref="K70" si="242">SUM(K71:K72)</f>
        <v>15</v>
      </c>
      <c r="L70" s="24">
        <f>SUM(L71:L72)</f>
        <v>226615.19999999998</v>
      </c>
      <c r="M70" s="24">
        <f t="shared" ref="M70:BQ70" si="243">SUM(M71:M72)</f>
        <v>37</v>
      </c>
      <c r="N70" s="24">
        <f t="shared" si="243"/>
        <v>1528286.4799999997</v>
      </c>
      <c r="O70" s="24">
        <f t="shared" si="243"/>
        <v>33</v>
      </c>
      <c r="P70" s="24">
        <f>SUM(P71:P72)</f>
        <v>498553.43999999994</v>
      </c>
      <c r="Q70" s="25">
        <f t="shared" ref="Q70" si="244">SUM(Q71:Q72)</f>
        <v>0</v>
      </c>
      <c r="R70" s="24">
        <f>SUM(R71:R72)</f>
        <v>0</v>
      </c>
      <c r="S70" s="24">
        <f t="shared" ref="S70" si="245">SUM(S71:S72)</f>
        <v>0</v>
      </c>
      <c r="T70" s="24">
        <f>SUM(T71:T72)</f>
        <v>0</v>
      </c>
      <c r="U70" s="91">
        <f t="shared" ref="U70" si="246">SUM(U71:U72)</f>
        <v>0</v>
      </c>
      <c r="V70" s="91">
        <f>SUM(V71:V72)</f>
        <v>0</v>
      </c>
      <c r="W70" s="24">
        <f t="shared" ref="W70" si="247">SUM(W71:W72)</f>
        <v>0</v>
      </c>
      <c r="X70" s="24">
        <f t="shared" si="243"/>
        <v>0</v>
      </c>
      <c r="Y70" s="24">
        <f t="shared" si="243"/>
        <v>10</v>
      </c>
      <c r="Z70" s="24">
        <f t="shared" si="243"/>
        <v>151076.79999999999</v>
      </c>
      <c r="AA70" s="24">
        <f t="shared" si="243"/>
        <v>0</v>
      </c>
      <c r="AB70" s="24">
        <f t="shared" si="243"/>
        <v>0</v>
      </c>
      <c r="AC70" s="24">
        <f t="shared" si="243"/>
        <v>3</v>
      </c>
      <c r="AD70" s="24">
        <f>SUM(AD71:AD72)</f>
        <v>45323.039999999994</v>
      </c>
      <c r="AE70" s="24">
        <f t="shared" ref="AE70" si="248">SUM(AE71:AE72)</f>
        <v>0</v>
      </c>
      <c r="AF70" s="24">
        <f t="shared" si="243"/>
        <v>0</v>
      </c>
      <c r="AG70" s="25">
        <f t="shared" si="243"/>
        <v>107</v>
      </c>
      <c r="AH70" s="24">
        <f t="shared" si="243"/>
        <v>1939826.1119999997</v>
      </c>
      <c r="AI70" s="123">
        <v>0</v>
      </c>
      <c r="AJ70" s="92">
        <f t="shared" si="243"/>
        <v>0</v>
      </c>
      <c r="AK70" s="91">
        <f t="shared" si="243"/>
        <v>30</v>
      </c>
      <c r="AL70" s="91">
        <f>SUM(AL71:AL72)</f>
        <v>453230.39999999997</v>
      </c>
      <c r="AM70" s="24">
        <f t="shared" ref="AM70" si="249">SUM(AM71:AM72)</f>
        <v>0</v>
      </c>
      <c r="AN70" s="24">
        <f t="shared" si="243"/>
        <v>0</v>
      </c>
      <c r="AO70" s="24">
        <f t="shared" si="243"/>
        <v>0</v>
      </c>
      <c r="AP70" s="24">
        <f>SUM(AP71:AP72)</f>
        <v>0</v>
      </c>
      <c r="AQ70" s="24">
        <f t="shared" ref="AQ70" si="250">SUM(AQ71:AQ72)</f>
        <v>0</v>
      </c>
      <c r="AR70" s="24">
        <f>SUM(AR71:AR72)</f>
        <v>0</v>
      </c>
      <c r="AS70" s="24">
        <f t="shared" ref="AS70" si="251">SUM(AS71:AS72)</f>
        <v>0</v>
      </c>
      <c r="AT70" s="24">
        <f>SUM(AT71:AT72)</f>
        <v>0</v>
      </c>
      <c r="AU70" s="24">
        <f t="shared" ref="AU70" si="252">SUM(AU71:AU72)</f>
        <v>22</v>
      </c>
      <c r="AV70" s="24">
        <f>SUM(AV71:AV72)</f>
        <v>332368.95999999996</v>
      </c>
      <c r="AW70" s="24">
        <f>SUM(AW71:AW72)</f>
        <v>87</v>
      </c>
      <c r="AX70" s="24">
        <f>SUM(AX71:AX72)</f>
        <v>1314368.1599999997</v>
      </c>
      <c r="AY70" s="24">
        <f>SUM(AY71:AY72)</f>
        <v>24</v>
      </c>
      <c r="AZ70" s="24">
        <f>SUM(AZ71:AZ72)</f>
        <v>362584.31999999995</v>
      </c>
      <c r="BA70" s="24">
        <f t="shared" ref="BA70" si="253">SUM(BA71:BA72)</f>
        <v>44</v>
      </c>
      <c r="BB70" s="24">
        <f>SUM(BB71:BB72)</f>
        <v>664737.91999999993</v>
      </c>
      <c r="BC70" s="24">
        <f t="shared" ref="BC70" si="254">SUM(BC71:BC72)</f>
        <v>0</v>
      </c>
      <c r="BD70" s="24">
        <f>SUM(BD71:BD72)</f>
        <v>0</v>
      </c>
      <c r="BE70" s="24">
        <f t="shared" ref="BE70" si="255">SUM(BE71:BE72)</f>
        <v>0</v>
      </c>
      <c r="BF70" s="24">
        <f>SUM(BF71:BF72)</f>
        <v>0</v>
      </c>
      <c r="BG70" s="24">
        <f>SUM(BG71:BG72)</f>
        <v>119</v>
      </c>
      <c r="BH70" s="24">
        <f>SUM(BH71:BH72)</f>
        <v>1797813.9199999997</v>
      </c>
      <c r="BI70" s="24">
        <f t="shared" ref="BI70" si="256">SUM(BI71:BI72)</f>
        <v>0</v>
      </c>
      <c r="BJ70" s="24">
        <f t="shared" si="243"/>
        <v>0</v>
      </c>
      <c r="BK70" s="24">
        <f t="shared" si="243"/>
        <v>0</v>
      </c>
      <c r="BL70" s="24">
        <f>SUM(BL71:BL72)</f>
        <v>0</v>
      </c>
      <c r="BM70" s="24">
        <f t="shared" ref="BM70" si="257">SUM(BM71:BM72)</f>
        <v>0</v>
      </c>
      <c r="BN70" s="24">
        <f>SUM(BN71:BN72)</f>
        <v>0</v>
      </c>
      <c r="BO70" s="24">
        <f t="shared" ref="BO70" si="258">SUM(BO71:BO72)</f>
        <v>27</v>
      </c>
      <c r="BP70" s="24">
        <f t="shared" si="243"/>
        <v>489488.83199999994</v>
      </c>
      <c r="BQ70" s="25">
        <f t="shared" si="243"/>
        <v>4</v>
      </c>
      <c r="BR70" s="24">
        <f>SUM(BR71:BR72)</f>
        <v>72516.863999999987</v>
      </c>
      <c r="BS70" s="122">
        <v>87</v>
      </c>
      <c r="BT70" s="122">
        <f>SUM(BT71:BT72)</f>
        <v>1577241.7919999999</v>
      </c>
      <c r="BU70" s="24">
        <f>SUM(BU71:BU72)</f>
        <v>55</v>
      </c>
      <c r="BV70" s="24">
        <f>SUM(BV71:BV72)</f>
        <v>997106.88</v>
      </c>
      <c r="BW70" s="25">
        <f t="shared" ref="BW70" si="259">SUM(BW71:BW72)</f>
        <v>0</v>
      </c>
      <c r="BX70" s="24">
        <f>SUM(BX71:BX72)</f>
        <v>0</v>
      </c>
      <c r="BY70" s="24">
        <f>SUM(BY71:BY72)</f>
        <v>128</v>
      </c>
      <c r="BZ70" s="24">
        <f>SUM(BZ71:BZ72)</f>
        <v>2320539.6479999996</v>
      </c>
      <c r="CA70" s="24">
        <f t="shared" ref="CA70:CT70" si="260">SUM(CA71:CA72)</f>
        <v>0</v>
      </c>
      <c r="CB70" s="24">
        <f t="shared" si="260"/>
        <v>0</v>
      </c>
      <c r="CC70" s="24">
        <f t="shared" si="260"/>
        <v>39</v>
      </c>
      <c r="CD70" s="24">
        <f t="shared" si="260"/>
        <v>707039.424</v>
      </c>
      <c r="CE70" s="24">
        <f t="shared" si="260"/>
        <v>57</v>
      </c>
      <c r="CF70" s="24">
        <f t="shared" si="260"/>
        <v>1033365.312</v>
      </c>
      <c r="CG70" s="24">
        <f t="shared" si="260"/>
        <v>60</v>
      </c>
      <c r="CH70" s="24">
        <f t="shared" si="260"/>
        <v>1087752.96</v>
      </c>
      <c r="CI70" s="25">
        <f t="shared" si="260"/>
        <v>100</v>
      </c>
      <c r="CJ70" s="24">
        <f t="shared" si="260"/>
        <v>1812921.5999999999</v>
      </c>
      <c r="CK70" s="24">
        <f t="shared" si="260"/>
        <v>45</v>
      </c>
      <c r="CL70" s="24">
        <f t="shared" si="260"/>
        <v>815814.72</v>
      </c>
      <c r="CM70" s="25">
        <v>164</v>
      </c>
      <c r="CN70" s="24">
        <f t="shared" si="260"/>
        <v>3946557.6639999994</v>
      </c>
      <c r="CO70" s="24">
        <f t="shared" si="260"/>
        <v>20</v>
      </c>
      <c r="CP70" s="24">
        <f t="shared" si="260"/>
        <v>554667.67999999993</v>
      </c>
      <c r="CQ70" s="24">
        <f t="shared" si="260"/>
        <v>0</v>
      </c>
      <c r="CR70" s="24">
        <f t="shared" si="260"/>
        <v>0</v>
      </c>
      <c r="CS70" s="92">
        <f t="shared" si="260"/>
        <v>1317</v>
      </c>
      <c r="CT70" s="92">
        <f t="shared" si="260"/>
        <v>24729798.127999999</v>
      </c>
      <c r="CU70" s="42"/>
    </row>
    <row r="71" spans="1:99" ht="60" x14ac:dyDescent="0.25">
      <c r="A71" s="95"/>
      <c r="B71" s="47">
        <v>39</v>
      </c>
      <c r="C71" s="7" t="s">
        <v>179</v>
      </c>
      <c r="D71" s="8">
        <v>11480</v>
      </c>
      <c r="E71" s="9">
        <v>0.94</v>
      </c>
      <c r="F71" s="19">
        <v>1</v>
      </c>
      <c r="G71" s="8">
        <v>1.4</v>
      </c>
      <c r="H71" s="8">
        <v>1.68</v>
      </c>
      <c r="I71" s="8">
        <v>2.23</v>
      </c>
      <c r="J71" s="10">
        <v>2.57</v>
      </c>
      <c r="K71" s="11">
        <v>15</v>
      </c>
      <c r="L71" s="11">
        <f>SUM(K71*$D71*$E71*$F71*$G71*$L$10)</f>
        <v>226615.19999999998</v>
      </c>
      <c r="M71" s="11"/>
      <c r="N71" s="11">
        <f t="shared" si="45"/>
        <v>0</v>
      </c>
      <c r="O71" s="11">
        <v>33</v>
      </c>
      <c r="P71" s="11">
        <f>SUM(O71*$D71*$E71*$F71*$G71*$P$10)</f>
        <v>498553.43999999994</v>
      </c>
      <c r="Q71" s="12"/>
      <c r="R71" s="11">
        <f>SUM(Q71*$D71*$E71*$F71*$G71*$R$10)</f>
        <v>0</v>
      </c>
      <c r="S71" s="11"/>
      <c r="T71" s="11">
        <f>SUM(S71*$D71*$E71*$F71*$G71*$T$10)</f>
        <v>0</v>
      </c>
      <c r="U71" s="12"/>
      <c r="V71" s="12">
        <f>SUM(U71*$D71*$E71*$F71*$G71*$V$10)</f>
        <v>0</v>
      </c>
      <c r="W71" s="13"/>
      <c r="X71" s="11">
        <f t="shared" si="46"/>
        <v>0</v>
      </c>
      <c r="Y71" s="11">
        <v>10</v>
      </c>
      <c r="Z71" s="11">
        <f>SUM(Y71*$D71*$E71*$F71*$G71*$Z$10)</f>
        <v>151076.79999999999</v>
      </c>
      <c r="AA71" s="11"/>
      <c r="AB71" s="11">
        <f>SUM(AA71*$D71*$E71*$F71*$G71*$AB$10)</f>
        <v>0</v>
      </c>
      <c r="AC71" s="11">
        <v>3</v>
      </c>
      <c r="AD71" s="11">
        <f>SUM(AC71*$D71*$E71*$F71*$G71*$AD$10)</f>
        <v>45323.039999999994</v>
      </c>
      <c r="AE71" s="11"/>
      <c r="AF71" s="11">
        <f>AE71*$D71*$E71*$F71*$H71*$AF$10</f>
        <v>0</v>
      </c>
      <c r="AG71" s="70">
        <v>107</v>
      </c>
      <c r="AH71" s="11">
        <f>AG71*$D71*$E71*$F71*$H71*$AH$10</f>
        <v>1939826.1119999997</v>
      </c>
      <c r="AI71" s="116"/>
      <c r="AJ71" s="11">
        <f>SUM(AI71*$D71*$E71*$F71*$G71*$AJ$10)</f>
        <v>0</v>
      </c>
      <c r="AK71" s="12">
        <v>30</v>
      </c>
      <c r="AL71" s="12">
        <f>SUM(AK71*$D71*$E71*$F71*$G71*$AL$10)</f>
        <v>453230.39999999997</v>
      </c>
      <c r="AM71" s="11"/>
      <c r="AN71" s="11">
        <f>SUM(AM71*$D71*$E71*$F71*$G71*$AN$10)</f>
        <v>0</v>
      </c>
      <c r="AO71" s="11"/>
      <c r="AP71" s="11">
        <f>SUM(AO71*$D71*$E71*$F71*$G71*$AP$10)</f>
        <v>0</v>
      </c>
      <c r="AQ71" s="11"/>
      <c r="AR71" s="11">
        <f>SUM(AQ71*$D71*$E71*$F71*$G71*$AR$10)</f>
        <v>0</v>
      </c>
      <c r="AS71" s="11"/>
      <c r="AT71" s="11">
        <f>SUM(AS71*$D71*$E71*$F71*$G71*$AT$10)</f>
        <v>0</v>
      </c>
      <c r="AU71" s="11">
        <v>22</v>
      </c>
      <c r="AV71" s="11">
        <f>SUM(AU71*$D71*$E71*$F71*$G71*$AV$10)</f>
        <v>332368.95999999996</v>
      </c>
      <c r="AW71" s="11">
        <v>87</v>
      </c>
      <c r="AX71" s="11">
        <f>SUM(AW71*$D71*$E71*$F71*$G71*$AX$10)</f>
        <v>1314368.1599999997</v>
      </c>
      <c r="AY71" s="11">
        <v>24</v>
      </c>
      <c r="AZ71" s="11">
        <f>SUM(AY71*$D71*$E71*$F71*$G71*$AZ$10)</f>
        <v>362584.31999999995</v>
      </c>
      <c r="BA71" s="11">
        <v>44</v>
      </c>
      <c r="BB71" s="11">
        <f>SUM(BA71*$D71*$E71*$F71*$G71*$BB$10)</f>
        <v>664737.91999999993</v>
      </c>
      <c r="BC71" s="11"/>
      <c r="BD71" s="11">
        <f>SUM(BC71*$D71*$E71*$F71*$G71*$BD$10)</f>
        <v>0</v>
      </c>
      <c r="BE71" s="11"/>
      <c r="BF71" s="11">
        <f>SUM(BE71*$D71*$E71*$F71*$G71*$BF$10)</f>
        <v>0</v>
      </c>
      <c r="BG71" s="11">
        <v>119</v>
      </c>
      <c r="BH71" s="11">
        <f>SUM(BG71*$D71*$E71*$F71*$G71*$BH$10)</f>
        <v>1797813.9199999997</v>
      </c>
      <c r="BI71" s="11"/>
      <c r="BJ71" s="11">
        <f>BI71*$D71*$E71*$F71*$H71*$BJ$10</f>
        <v>0</v>
      </c>
      <c r="BK71" s="11"/>
      <c r="BL71" s="11">
        <f>BK71*$D71*$E71*$F71*$H71*$BL$10</f>
        <v>0</v>
      </c>
      <c r="BM71" s="76"/>
      <c r="BN71" s="11">
        <f>BM71*$D71*$E71*$F71*$H71*$BN$10</f>
        <v>0</v>
      </c>
      <c r="BO71" s="71">
        <v>27</v>
      </c>
      <c r="BP71" s="11">
        <f>BO71*$D71*$E71*$F71*$H71*$BP$10</f>
        <v>489488.83199999994</v>
      </c>
      <c r="BQ71" s="12">
        <v>4</v>
      </c>
      <c r="BR71" s="11">
        <f>BQ71*$D71*$E71*$F71*$H71*$BR$10</f>
        <v>72516.863999999987</v>
      </c>
      <c r="BS71" s="120">
        <v>87</v>
      </c>
      <c r="BT71" s="115">
        <f>BS71*$D71*$E71*$F71*$H71*$BT$10</f>
        <v>1577241.7919999999</v>
      </c>
      <c r="BU71" s="11">
        <v>55</v>
      </c>
      <c r="BV71" s="11">
        <f>BU71*$D71*$E71*$F71*$H71*$BV$10</f>
        <v>997106.88</v>
      </c>
      <c r="BW71" s="70"/>
      <c r="BX71" s="11">
        <f>BW71*$D71*$E71*$F71*$H71*$BX$10</f>
        <v>0</v>
      </c>
      <c r="BY71" s="71">
        <v>128</v>
      </c>
      <c r="BZ71" s="11">
        <f>BY71*$D71*$E71*$F71*$H71*$BZ$10</f>
        <v>2320539.6479999996</v>
      </c>
      <c r="CA71" s="11"/>
      <c r="CB71" s="11">
        <f>CA71*$D71*$E71*$F71*$H71*$CB$10</f>
        <v>0</v>
      </c>
      <c r="CC71" s="11">
        <v>39</v>
      </c>
      <c r="CD71" s="11">
        <f>CC71*$D71*$E71*$F71*$H71*$CD$10</f>
        <v>707039.424</v>
      </c>
      <c r="CE71" s="71">
        <v>57</v>
      </c>
      <c r="CF71" s="11">
        <f>CE71*$D71*$E71*$F71*$H71*$CF$10</f>
        <v>1033365.312</v>
      </c>
      <c r="CG71" s="71">
        <v>60</v>
      </c>
      <c r="CH71" s="11">
        <f>CG71*$D71*$E71*$F71*$H71*$CH$10</f>
        <v>1087752.96</v>
      </c>
      <c r="CI71" s="12">
        <v>100</v>
      </c>
      <c r="CJ71" s="11">
        <f>CI71*$D71*$E71*$F71*$H71*$CJ$10</f>
        <v>1812921.5999999999</v>
      </c>
      <c r="CK71" s="11">
        <v>45</v>
      </c>
      <c r="CL71" s="11">
        <f>CK71*$D71*$E71*$F71*$H71*$CL$10</f>
        <v>815814.72</v>
      </c>
      <c r="CM71" s="70">
        <v>164</v>
      </c>
      <c r="CN71" s="11">
        <f>CM71*$D71*$E71*$F71*$I71*$CN$10</f>
        <v>3946557.6639999994</v>
      </c>
      <c r="CO71" s="71">
        <v>20</v>
      </c>
      <c r="CP71" s="11">
        <f>CO71*$D71*$E71*$F71*$J71*$CP$10</f>
        <v>554667.67999999993</v>
      </c>
      <c r="CQ71" s="11"/>
      <c r="CR71" s="11">
        <f>CQ71*D71*E71*F71</f>
        <v>0</v>
      </c>
      <c r="CS71" s="49">
        <f>SUM(M71+K71+W71+O71+Q71+Y71+U71+S71+AA71+AE71+AC71+AG71+AI71+AM71+BI71+BO71+AK71+AW71+AY71+CA71+CC71+BY71+CE71+CG71+BS71+BU71+AO71+AQ71+AS71+AU71+BK71+BM71+BQ71+BA71+BC71+BE71+BG71+BW71+CI71+CK71+CM71+CO71+CQ71)</f>
        <v>1280</v>
      </c>
      <c r="CT71" s="49">
        <f>SUM(N71+L71+X71+P71+R71+Z71+V71+T71+AB71+AF71+AD71+AH71+AJ71+AN71+BJ71+BP71+AL71+AX71+AZ71+CB71+CD71+BZ71+CF71+CH71+BT71+BV71+AP71+AR71+AT71+AV71+BL71+BN71+BR71+BB71+BD71+BF71+BH71+BX71+CJ71+CL71+CN71+CP71+CR71)</f>
        <v>23201511.647999998</v>
      </c>
      <c r="CU71" s="42">
        <f t="shared" si="44"/>
        <v>1280</v>
      </c>
    </row>
    <row r="72" spans="1:99" ht="24.75" customHeight="1" x14ac:dyDescent="0.25">
      <c r="A72" s="95"/>
      <c r="B72" s="47">
        <v>40</v>
      </c>
      <c r="C72" s="16" t="s">
        <v>180</v>
      </c>
      <c r="D72" s="8">
        <v>11480</v>
      </c>
      <c r="E72" s="9">
        <v>2.57</v>
      </c>
      <c r="F72" s="19">
        <v>1</v>
      </c>
      <c r="G72" s="8">
        <v>1.4</v>
      </c>
      <c r="H72" s="8">
        <v>1.68</v>
      </c>
      <c r="I72" s="8">
        <v>2.23</v>
      </c>
      <c r="J72" s="10">
        <v>2.57</v>
      </c>
      <c r="K72" s="11">
        <v>0</v>
      </c>
      <c r="L72" s="11">
        <f>SUM(K72*$D72*$E72*$F72*$G72*$L$10)</f>
        <v>0</v>
      </c>
      <c r="M72" s="11">
        <v>37</v>
      </c>
      <c r="N72" s="11">
        <f t="shared" si="45"/>
        <v>1528286.4799999997</v>
      </c>
      <c r="O72" s="11">
        <v>0</v>
      </c>
      <c r="P72" s="11">
        <f>SUM(O72*$D72*$E72*$F72*$G72*$P$10)</f>
        <v>0</v>
      </c>
      <c r="Q72" s="12">
        <v>0</v>
      </c>
      <c r="R72" s="11">
        <f>SUM(Q72*$D72*$E72*$F72*$G72*$R$10)</f>
        <v>0</v>
      </c>
      <c r="S72" s="11">
        <v>0</v>
      </c>
      <c r="T72" s="11">
        <f>SUM(S72*$D72*$E72*$F72*$G72*$T$10)</f>
        <v>0</v>
      </c>
      <c r="U72" s="12"/>
      <c r="V72" s="12">
        <f>SUM(U72*$D72*$E72*$F72*$G72*$V$10)</f>
        <v>0</v>
      </c>
      <c r="W72" s="13"/>
      <c r="X72" s="11">
        <f t="shared" si="46"/>
        <v>0</v>
      </c>
      <c r="Y72" s="11">
        <v>0</v>
      </c>
      <c r="Z72" s="11">
        <f>SUM(Y72*$D72*$E72*$F72*$G72*$Z$10)</f>
        <v>0</v>
      </c>
      <c r="AA72" s="11">
        <v>0</v>
      </c>
      <c r="AB72" s="11">
        <f>SUM(AA72*$D72*$E72*$F72*$G72*$AB$10)</f>
        <v>0</v>
      </c>
      <c r="AC72" s="11">
        <v>0</v>
      </c>
      <c r="AD72" s="11">
        <f>SUM(AC72*$D72*$E72*$F72*$G72*$AD$10)</f>
        <v>0</v>
      </c>
      <c r="AE72" s="11">
        <v>0</v>
      </c>
      <c r="AF72" s="11">
        <f>AE72*$D72*$E72*$F72*$H72*$AF$10</f>
        <v>0</v>
      </c>
      <c r="AG72" s="12">
        <v>0</v>
      </c>
      <c r="AH72" s="11">
        <f>AG72*$D72*$E72*$F72*$H72*$AH$10</f>
        <v>0</v>
      </c>
      <c r="AI72" s="116"/>
      <c r="AJ72" s="11">
        <f>SUM(AI72*$D72*$E72*$F72*$G72*$AJ$10)</f>
        <v>0</v>
      </c>
      <c r="AK72" s="12"/>
      <c r="AL72" s="12">
        <f>SUM(AK72*$D72*$E72*$F72*$G72*$AL$10)</f>
        <v>0</v>
      </c>
      <c r="AM72" s="11">
        <v>0</v>
      </c>
      <c r="AN72" s="11">
        <f>SUM(AM72*$D72*$E72*$F72*$G72*$AN$10)</f>
        <v>0</v>
      </c>
      <c r="AO72" s="11">
        <v>0</v>
      </c>
      <c r="AP72" s="11">
        <f>SUM(AO72*$D72*$E72*$F72*$G72*$AP$10)</f>
        <v>0</v>
      </c>
      <c r="AQ72" s="11"/>
      <c r="AR72" s="11">
        <f>SUM(AQ72*$D72*$E72*$F72*$G72*$AR$10)</f>
        <v>0</v>
      </c>
      <c r="AS72" s="11"/>
      <c r="AT72" s="11">
        <f>SUM(AS72*$D72*$E72*$F72*$G72*$AT$10)</f>
        <v>0</v>
      </c>
      <c r="AU72" s="11"/>
      <c r="AV72" s="11">
        <f>SUM(AU72*$D72*$E72*$F72*$G72*$AV$10)</f>
        <v>0</v>
      </c>
      <c r="AW72" s="11">
        <v>0</v>
      </c>
      <c r="AX72" s="11">
        <f>SUM(AW72*$D72*$E72*$F72*$G72*$AX$10)</f>
        <v>0</v>
      </c>
      <c r="AY72" s="11">
        <v>0</v>
      </c>
      <c r="AZ72" s="11">
        <f>SUM(AY72*$D72*$E72*$F72*$G72*$AZ$10)</f>
        <v>0</v>
      </c>
      <c r="BA72" s="11">
        <v>0</v>
      </c>
      <c r="BB72" s="11">
        <f>SUM(BA72*$D72*$E72*$F72*$G72*$BB$10)</f>
        <v>0</v>
      </c>
      <c r="BC72" s="11">
        <v>0</v>
      </c>
      <c r="BD72" s="11">
        <f>SUM(BC72*$D72*$E72*$F72*$G72*$BD$10)</f>
        <v>0</v>
      </c>
      <c r="BE72" s="11">
        <v>0</v>
      </c>
      <c r="BF72" s="11">
        <f>SUM(BE72*$D72*$E72*$F72*$G72*$BF$10)</f>
        <v>0</v>
      </c>
      <c r="BG72" s="11"/>
      <c r="BH72" s="11">
        <f>SUM(BG72*$D72*$E72*$F72*$G72*$BH$10)</f>
        <v>0</v>
      </c>
      <c r="BI72" s="11">
        <v>0</v>
      </c>
      <c r="BJ72" s="11">
        <f>BI72*$D72*$E72*$F72*$H72*$BJ$10</f>
        <v>0</v>
      </c>
      <c r="BK72" s="11">
        <v>0</v>
      </c>
      <c r="BL72" s="11">
        <f>BK72*$D72*$E72*$F72*$H72*$BL$10</f>
        <v>0</v>
      </c>
      <c r="BM72" s="76">
        <v>0</v>
      </c>
      <c r="BN72" s="11">
        <f>BM72*$D72*$E72*$F72*$H72*$BN$10</f>
        <v>0</v>
      </c>
      <c r="BO72" s="11">
        <v>0</v>
      </c>
      <c r="BP72" s="11">
        <f>BO72*$D72*$E72*$F72*$H72*$BP$10</f>
        <v>0</v>
      </c>
      <c r="BQ72" s="12"/>
      <c r="BR72" s="11">
        <f>BQ72*$D72*$E72*$F72*$H72*$BR$10</f>
        <v>0</v>
      </c>
      <c r="BS72" s="115">
        <v>0</v>
      </c>
      <c r="BT72" s="115">
        <f>BS72*$D72*$E72*$F72*$H72*$BT$10</f>
        <v>0</v>
      </c>
      <c r="BU72" s="11">
        <v>0</v>
      </c>
      <c r="BV72" s="11">
        <f>BU72*$D72*$E72*$F72*$H72*$BV$10</f>
        <v>0</v>
      </c>
      <c r="BW72" s="12"/>
      <c r="BX72" s="11">
        <f>BW72*$D72*$E72*$F72*$H72*$BX$10</f>
        <v>0</v>
      </c>
      <c r="BY72" s="11">
        <v>0</v>
      </c>
      <c r="BZ72" s="11">
        <f>BY72*$D72*$E72*$F72*$H72*$BZ$10</f>
        <v>0</v>
      </c>
      <c r="CA72" s="11">
        <v>0</v>
      </c>
      <c r="CB72" s="11">
        <f>CA72*$D72*$E72*$F72*$H72*$CB$10</f>
        <v>0</v>
      </c>
      <c r="CC72" s="11">
        <v>0</v>
      </c>
      <c r="CD72" s="11">
        <f>CC72*$D72*$E72*$F72*$H72*$CD$10</f>
        <v>0</v>
      </c>
      <c r="CE72" s="11">
        <v>0</v>
      </c>
      <c r="CF72" s="11">
        <f>CE72*$D72*$E72*$F72*$H72*$CF$10</f>
        <v>0</v>
      </c>
      <c r="CG72" s="11"/>
      <c r="CH72" s="11">
        <f>CG72*$D72*$E72*$F72*$H72*$CH$10</f>
        <v>0</v>
      </c>
      <c r="CI72" s="12"/>
      <c r="CJ72" s="11">
        <f>CI72*$D72*$E72*$F72*$H72*$CJ$10</f>
        <v>0</v>
      </c>
      <c r="CK72" s="11">
        <v>0</v>
      </c>
      <c r="CL72" s="11">
        <f>CK72*$D72*$E72*$F72*$H72*$CL$10</f>
        <v>0</v>
      </c>
      <c r="CM72" s="12">
        <v>0</v>
      </c>
      <c r="CN72" s="11">
        <f>CM72*$D72*$E72*$F72*$I72*$CN$10</f>
        <v>0</v>
      </c>
      <c r="CO72" s="11">
        <v>0</v>
      </c>
      <c r="CP72" s="11">
        <f>CO72*$D72*$E72*$F72*$J72*$CP$10</f>
        <v>0</v>
      </c>
      <c r="CQ72" s="11"/>
      <c r="CR72" s="11">
        <f>CQ72*D72*E72*F72</f>
        <v>0</v>
      </c>
      <c r="CS72" s="49">
        <f>SUM(M72+K72+W72+O72+Q72+Y72+U72+S72+AA72+AE72+AC72+AG72+AI72+AM72+BI72+BO72+AK72+AW72+AY72+CA72+CC72+BY72+CE72+CG72+BS72+BU72+AO72+AQ72+AS72+AU72+BK72+BM72+BQ72+BA72+BC72+BE72+BG72+BW72+CI72+CK72+CM72+CO72+CQ72)</f>
        <v>37</v>
      </c>
      <c r="CT72" s="49">
        <f>SUM(N72+L72+X72+P72+R72+Z72+V72+T72+AB72+AF72+AD72+AH72+AJ72+AN72+BJ72+BP72+AL72+AX72+AZ72+CB72+CD72+BZ72+CF72+CH72+BT72+BV72+AP72+AR72+AT72+AV72+BL72+BN72+BR72+BB72+BD72+BF72+BH72+BX72+CJ72+CL72+CN72+CP72+CR72)</f>
        <v>1528286.4799999997</v>
      </c>
      <c r="CU72" s="42">
        <f t="shared" si="44"/>
        <v>37</v>
      </c>
    </row>
    <row r="73" spans="1:99" x14ac:dyDescent="0.25">
      <c r="A73" s="96">
        <v>17</v>
      </c>
      <c r="B73" s="97"/>
      <c r="C73" s="80" t="s">
        <v>181</v>
      </c>
      <c r="D73" s="85">
        <v>11480</v>
      </c>
      <c r="E73" s="86">
        <v>1.87</v>
      </c>
      <c r="F73" s="82">
        <v>1</v>
      </c>
      <c r="G73" s="85">
        <v>1.4</v>
      </c>
      <c r="H73" s="85">
        <v>1.68</v>
      </c>
      <c r="I73" s="85">
        <v>2.23</v>
      </c>
      <c r="J73" s="90">
        <v>2.57</v>
      </c>
      <c r="K73" s="24">
        <f>K74</f>
        <v>0</v>
      </c>
      <c r="L73" s="24">
        <f>L74</f>
        <v>0</v>
      </c>
      <c r="M73" s="24">
        <f>M74</f>
        <v>0</v>
      </c>
      <c r="N73" s="24">
        <f t="shared" ref="N73:CH73" si="261">N74</f>
        <v>0</v>
      </c>
      <c r="O73" s="24">
        <f t="shared" si="261"/>
        <v>0</v>
      </c>
      <c r="P73" s="24">
        <f t="shared" si="261"/>
        <v>0</v>
      </c>
      <c r="Q73" s="25">
        <f t="shared" si="261"/>
        <v>0</v>
      </c>
      <c r="R73" s="24">
        <f t="shared" si="261"/>
        <v>0</v>
      </c>
      <c r="S73" s="24">
        <f t="shared" si="261"/>
        <v>0</v>
      </c>
      <c r="T73" s="24">
        <f t="shared" si="261"/>
        <v>0</v>
      </c>
      <c r="U73" s="91">
        <f t="shared" si="261"/>
        <v>0</v>
      </c>
      <c r="V73" s="91">
        <f t="shared" si="261"/>
        <v>0</v>
      </c>
      <c r="W73" s="24">
        <f t="shared" si="261"/>
        <v>0</v>
      </c>
      <c r="X73" s="24">
        <f t="shared" si="261"/>
        <v>0</v>
      </c>
      <c r="Y73" s="24">
        <f t="shared" si="261"/>
        <v>0</v>
      </c>
      <c r="Z73" s="24">
        <f t="shared" si="261"/>
        <v>0</v>
      </c>
      <c r="AA73" s="24">
        <f t="shared" si="261"/>
        <v>0</v>
      </c>
      <c r="AB73" s="24">
        <f t="shared" si="261"/>
        <v>0</v>
      </c>
      <c r="AC73" s="24">
        <f>AC74</f>
        <v>0</v>
      </c>
      <c r="AD73" s="24">
        <f>AD74</f>
        <v>0</v>
      </c>
      <c r="AE73" s="24">
        <f t="shared" si="261"/>
        <v>0</v>
      </c>
      <c r="AF73" s="24">
        <f t="shared" si="261"/>
        <v>0</v>
      </c>
      <c r="AG73" s="25">
        <f t="shared" si="261"/>
        <v>0</v>
      </c>
      <c r="AH73" s="24">
        <f t="shared" si="261"/>
        <v>0</v>
      </c>
      <c r="AI73" s="123">
        <v>0</v>
      </c>
      <c r="AJ73" s="92">
        <f t="shared" si="261"/>
        <v>0</v>
      </c>
      <c r="AK73" s="91">
        <f>AK74</f>
        <v>0</v>
      </c>
      <c r="AL73" s="91">
        <f>AL74</f>
        <v>0</v>
      </c>
      <c r="AM73" s="24">
        <f t="shared" si="261"/>
        <v>0</v>
      </c>
      <c r="AN73" s="24">
        <f t="shared" si="261"/>
        <v>0</v>
      </c>
      <c r="AO73" s="24">
        <f t="shared" si="261"/>
        <v>0</v>
      </c>
      <c r="AP73" s="24">
        <f t="shared" si="261"/>
        <v>0</v>
      </c>
      <c r="AQ73" s="24">
        <f t="shared" si="261"/>
        <v>1</v>
      </c>
      <c r="AR73" s="24">
        <f t="shared" si="261"/>
        <v>28768.879999999997</v>
      </c>
      <c r="AS73" s="24">
        <f t="shared" si="261"/>
        <v>0</v>
      </c>
      <c r="AT73" s="24">
        <f t="shared" si="261"/>
        <v>0</v>
      </c>
      <c r="AU73" s="24">
        <f t="shared" si="261"/>
        <v>0</v>
      </c>
      <c r="AV73" s="24">
        <f t="shared" si="261"/>
        <v>0</v>
      </c>
      <c r="AW73" s="24">
        <f t="shared" si="261"/>
        <v>0</v>
      </c>
      <c r="AX73" s="24">
        <f t="shared" si="261"/>
        <v>0</v>
      </c>
      <c r="AY73" s="24">
        <f t="shared" si="261"/>
        <v>7</v>
      </c>
      <c r="AZ73" s="24">
        <f t="shared" si="261"/>
        <v>201382.15999999997</v>
      </c>
      <c r="BA73" s="24">
        <f t="shared" si="261"/>
        <v>0</v>
      </c>
      <c r="BB73" s="24">
        <f t="shared" si="261"/>
        <v>0</v>
      </c>
      <c r="BC73" s="24">
        <f t="shared" si="261"/>
        <v>0</v>
      </c>
      <c r="BD73" s="24">
        <f t="shared" si="261"/>
        <v>0</v>
      </c>
      <c r="BE73" s="24">
        <f t="shared" si="261"/>
        <v>0</v>
      </c>
      <c r="BF73" s="24">
        <f t="shared" si="261"/>
        <v>0</v>
      </c>
      <c r="BG73" s="24">
        <f t="shared" si="261"/>
        <v>0</v>
      </c>
      <c r="BH73" s="24">
        <f t="shared" si="261"/>
        <v>0</v>
      </c>
      <c r="BI73" s="24">
        <f t="shared" si="261"/>
        <v>0</v>
      </c>
      <c r="BJ73" s="24">
        <f t="shared" si="261"/>
        <v>0</v>
      </c>
      <c r="BK73" s="24">
        <f>BK74</f>
        <v>0</v>
      </c>
      <c r="BL73" s="24">
        <f>BL74</f>
        <v>0</v>
      </c>
      <c r="BM73" s="24">
        <f>BM74</f>
        <v>0</v>
      </c>
      <c r="BN73" s="24">
        <f>BN74</f>
        <v>0</v>
      </c>
      <c r="BO73" s="24">
        <f t="shared" si="261"/>
        <v>0</v>
      </c>
      <c r="BP73" s="24">
        <f t="shared" si="261"/>
        <v>0</v>
      </c>
      <c r="BQ73" s="25">
        <f t="shared" si="261"/>
        <v>0</v>
      </c>
      <c r="BR73" s="24">
        <f t="shared" si="261"/>
        <v>0</v>
      </c>
      <c r="BS73" s="122">
        <v>0</v>
      </c>
      <c r="BT73" s="122">
        <f t="shared" si="261"/>
        <v>0</v>
      </c>
      <c r="BU73" s="24">
        <f t="shared" si="261"/>
        <v>4</v>
      </c>
      <c r="BV73" s="24">
        <f t="shared" si="261"/>
        <v>138090.62400000001</v>
      </c>
      <c r="BW73" s="25">
        <f t="shared" si="261"/>
        <v>0</v>
      </c>
      <c r="BX73" s="24">
        <f t="shared" si="261"/>
        <v>0</v>
      </c>
      <c r="BY73" s="24">
        <f t="shared" si="261"/>
        <v>0</v>
      </c>
      <c r="BZ73" s="24">
        <f t="shared" si="261"/>
        <v>0</v>
      </c>
      <c r="CA73" s="24">
        <f t="shared" si="261"/>
        <v>0</v>
      </c>
      <c r="CB73" s="24">
        <f t="shared" si="261"/>
        <v>0</v>
      </c>
      <c r="CC73" s="24">
        <f t="shared" si="261"/>
        <v>0</v>
      </c>
      <c r="CD73" s="24">
        <f t="shared" si="261"/>
        <v>0</v>
      </c>
      <c r="CE73" s="24">
        <f t="shared" si="261"/>
        <v>0</v>
      </c>
      <c r="CF73" s="24">
        <f t="shared" si="261"/>
        <v>0</v>
      </c>
      <c r="CG73" s="24">
        <f t="shared" si="261"/>
        <v>0</v>
      </c>
      <c r="CH73" s="24">
        <f t="shared" si="261"/>
        <v>0</v>
      </c>
      <c r="CI73" s="25">
        <f t="shared" ref="CI73:CT73" si="262">CI74</f>
        <v>0</v>
      </c>
      <c r="CJ73" s="24">
        <f t="shared" si="262"/>
        <v>0</v>
      </c>
      <c r="CK73" s="24">
        <f t="shared" si="262"/>
        <v>0</v>
      </c>
      <c r="CL73" s="24">
        <f t="shared" si="262"/>
        <v>0</v>
      </c>
      <c r="CM73" s="25">
        <v>0</v>
      </c>
      <c r="CN73" s="24">
        <f t="shared" si="262"/>
        <v>0</v>
      </c>
      <c r="CO73" s="24">
        <f t="shared" si="262"/>
        <v>3</v>
      </c>
      <c r="CP73" s="24">
        <f t="shared" si="262"/>
        <v>158434.33199999999</v>
      </c>
      <c r="CQ73" s="24">
        <f t="shared" si="262"/>
        <v>0</v>
      </c>
      <c r="CR73" s="24">
        <f t="shared" si="262"/>
        <v>0</v>
      </c>
      <c r="CS73" s="92">
        <f t="shared" si="262"/>
        <v>15</v>
      </c>
      <c r="CT73" s="92">
        <f t="shared" si="262"/>
        <v>526675.99600000004</v>
      </c>
      <c r="CU73" s="42"/>
    </row>
    <row r="74" spans="1:99" ht="30" x14ac:dyDescent="0.25">
      <c r="A74" s="95"/>
      <c r="B74" s="47">
        <v>41</v>
      </c>
      <c r="C74" s="7" t="s">
        <v>182</v>
      </c>
      <c r="D74" s="8">
        <v>11480</v>
      </c>
      <c r="E74" s="9">
        <v>1.79</v>
      </c>
      <c r="F74" s="19">
        <v>1</v>
      </c>
      <c r="G74" s="8">
        <v>1.4</v>
      </c>
      <c r="H74" s="8">
        <v>1.68</v>
      </c>
      <c r="I74" s="8">
        <v>2.23</v>
      </c>
      <c r="J74" s="10">
        <v>2.57</v>
      </c>
      <c r="K74" s="11">
        <v>0</v>
      </c>
      <c r="L74" s="11">
        <f>SUM(K74*$D74*$E74*$F74*$G74*$L$10)</f>
        <v>0</v>
      </c>
      <c r="M74" s="11">
        <v>0</v>
      </c>
      <c r="N74" s="11">
        <f t="shared" si="45"/>
        <v>0</v>
      </c>
      <c r="O74" s="11">
        <v>0</v>
      </c>
      <c r="P74" s="11">
        <f>SUM(O74*$D74*$E74*$F74*$G74*$P$10)</f>
        <v>0</v>
      </c>
      <c r="Q74" s="12">
        <v>0</v>
      </c>
      <c r="R74" s="11">
        <f>SUM(Q74*$D74*$E74*$F74*$G74*$R$10)</f>
        <v>0</v>
      </c>
      <c r="S74" s="11">
        <v>0</v>
      </c>
      <c r="T74" s="11">
        <f>SUM(S74*$D74*$E74*$F74*$G74*$T$10)</f>
        <v>0</v>
      </c>
      <c r="U74" s="12"/>
      <c r="V74" s="12">
        <f>SUM(U74*$D74*$E74*$F74*$G74*$V$10)</f>
        <v>0</v>
      </c>
      <c r="W74" s="13"/>
      <c r="X74" s="11">
        <f t="shared" si="46"/>
        <v>0</v>
      </c>
      <c r="Y74" s="11">
        <v>0</v>
      </c>
      <c r="Z74" s="11">
        <f>SUM(Y74*$D74*$E74*$F74*$G74*$Z$10)</f>
        <v>0</v>
      </c>
      <c r="AA74" s="11">
        <v>0</v>
      </c>
      <c r="AB74" s="11">
        <f>SUM(AA74*$D74*$E74*$F74*$G74*$AB$10)</f>
        <v>0</v>
      </c>
      <c r="AC74" s="11">
        <v>0</v>
      </c>
      <c r="AD74" s="11">
        <f>SUM(AC74*$D74*$E74*$F74*$G74*$AD$10)</f>
        <v>0</v>
      </c>
      <c r="AE74" s="11">
        <v>0</v>
      </c>
      <c r="AF74" s="11">
        <f>AE74*$D74*$E74*$F74*$H74*$AF$10</f>
        <v>0</v>
      </c>
      <c r="AG74" s="12">
        <v>0</v>
      </c>
      <c r="AH74" s="11">
        <f>AG74*$D74*$E74*$F74*$H74*$AH$10</f>
        <v>0</v>
      </c>
      <c r="AI74" s="116"/>
      <c r="AJ74" s="11">
        <f>SUM(AI74*$D74*$E74*$F74*$G74*$AJ$10)</f>
        <v>0</v>
      </c>
      <c r="AK74" s="12"/>
      <c r="AL74" s="12">
        <f>SUM(AK74*$D74*$E74*$F74*$G74*$AL$10)</f>
        <v>0</v>
      </c>
      <c r="AM74" s="11">
        <v>0</v>
      </c>
      <c r="AN74" s="11">
        <f>SUM(AM74*$D74*$E74*$F74*$G74*$AN$10)</f>
        <v>0</v>
      </c>
      <c r="AO74" s="11">
        <v>0</v>
      </c>
      <c r="AP74" s="11">
        <f>SUM(AO74*$D74*$E74*$F74*$G74*$AP$10)</f>
        <v>0</v>
      </c>
      <c r="AQ74" s="11">
        <v>1</v>
      </c>
      <c r="AR74" s="11">
        <f>SUM(AQ74*$D74*$E74*$F74*$G74*$AR$10)</f>
        <v>28768.879999999997</v>
      </c>
      <c r="AS74" s="11"/>
      <c r="AT74" s="11">
        <f>SUM(AS74*$D74*$E74*$F74*$G74*$AT$10)</f>
        <v>0</v>
      </c>
      <c r="AU74" s="11"/>
      <c r="AV74" s="11">
        <f>SUM(AU74*$D74*$E74*$F74*$G74*$AV$10)</f>
        <v>0</v>
      </c>
      <c r="AW74" s="11">
        <v>0</v>
      </c>
      <c r="AX74" s="11">
        <f>SUM(AW74*$D74*$E74*$F74*$G74*$AX$10)</f>
        <v>0</v>
      </c>
      <c r="AY74" s="11">
        <v>7</v>
      </c>
      <c r="AZ74" s="11">
        <f>SUM(AY74*$D74*$E74*$F74*$G74*$AZ$10)</f>
        <v>201382.15999999997</v>
      </c>
      <c r="BA74" s="11">
        <v>0</v>
      </c>
      <c r="BB74" s="11">
        <f>SUM(BA74*$D74*$E74*$F74*$G74*$BB$10)</f>
        <v>0</v>
      </c>
      <c r="BC74" s="11">
        <v>0</v>
      </c>
      <c r="BD74" s="11">
        <f>SUM(BC74*$D74*$E74*$F74*$G74*$BD$10)</f>
        <v>0</v>
      </c>
      <c r="BE74" s="11">
        <v>0</v>
      </c>
      <c r="BF74" s="11">
        <f>SUM(BE74*$D74*$E74*$F74*$G74*$BF$10)</f>
        <v>0</v>
      </c>
      <c r="BG74" s="11"/>
      <c r="BH74" s="11">
        <f>SUM(BG74*$D74*$E74*$F74*$G74*$BH$10)</f>
        <v>0</v>
      </c>
      <c r="BI74" s="11">
        <v>0</v>
      </c>
      <c r="BJ74" s="11">
        <f>BI74*$D74*$E74*$F74*$H74*$BJ$10</f>
        <v>0</v>
      </c>
      <c r="BK74" s="11">
        <v>0</v>
      </c>
      <c r="BL74" s="11">
        <f>BK74*$D74*$E74*$F74*$H74*$BL$10</f>
        <v>0</v>
      </c>
      <c r="BM74" s="76">
        <v>0</v>
      </c>
      <c r="BN74" s="11">
        <f>BM74*$D74*$E74*$F74*$H74*$BN$10</f>
        <v>0</v>
      </c>
      <c r="BO74" s="11">
        <v>0</v>
      </c>
      <c r="BP74" s="11">
        <f>BO74*$D74*$E74*$F74*$H74*$BP$10</f>
        <v>0</v>
      </c>
      <c r="BQ74" s="12">
        <v>0</v>
      </c>
      <c r="BR74" s="11">
        <f>BQ74*$D74*$E74*$F74*$H74*$BR$10</f>
        <v>0</v>
      </c>
      <c r="BS74" s="115">
        <v>0</v>
      </c>
      <c r="BT74" s="115">
        <f>BS74*$D74*$E74*$F74*$H74*$BT$10</f>
        <v>0</v>
      </c>
      <c r="BU74" s="11">
        <v>4</v>
      </c>
      <c r="BV74" s="11">
        <f>BU74*$D74*$E74*$F74*$H74*$BV$10</f>
        <v>138090.62400000001</v>
      </c>
      <c r="BW74" s="12"/>
      <c r="BX74" s="11">
        <f>BW74*$D74*$E74*$F74*$H74*$BX$10</f>
        <v>0</v>
      </c>
      <c r="BY74" s="11">
        <v>0</v>
      </c>
      <c r="BZ74" s="11">
        <f>BY74*$D74*$E74*$F74*$H74*$BZ$10</f>
        <v>0</v>
      </c>
      <c r="CA74" s="11"/>
      <c r="CB74" s="11">
        <f>CA74*$D74*$E74*$F74*$H74*$CB$10</f>
        <v>0</v>
      </c>
      <c r="CC74" s="11">
        <v>0</v>
      </c>
      <c r="CD74" s="11">
        <f>CC74*$D74*$E74*$F74*$H74*$CD$10</f>
        <v>0</v>
      </c>
      <c r="CE74" s="11">
        <v>0</v>
      </c>
      <c r="CF74" s="11">
        <f>CE74*$D74*$E74*$F74*$H74*$CF$10</f>
        <v>0</v>
      </c>
      <c r="CG74" s="11"/>
      <c r="CH74" s="11">
        <f>CG74*$D74*$E74*$F74*$H74*$CH$10</f>
        <v>0</v>
      </c>
      <c r="CI74" s="12"/>
      <c r="CJ74" s="11">
        <f>CI74*$D74*$E74*$F74*$H74*$CJ$10</f>
        <v>0</v>
      </c>
      <c r="CK74" s="11">
        <v>0</v>
      </c>
      <c r="CL74" s="11">
        <f>CK74*$D74*$E74*$F74*$H74*$CL$10</f>
        <v>0</v>
      </c>
      <c r="CM74" s="12">
        <v>0</v>
      </c>
      <c r="CN74" s="11">
        <f>CM74*$D74*$E74*$F74*$I74*$CN$10</f>
        <v>0</v>
      </c>
      <c r="CO74" s="11">
        <v>3</v>
      </c>
      <c r="CP74" s="11">
        <f>CO74*$D74*$E74*$F74*$J74*$CP$10</f>
        <v>158434.33199999999</v>
      </c>
      <c r="CQ74" s="11"/>
      <c r="CR74" s="11">
        <f>CQ74*D74*E74*F74</f>
        <v>0</v>
      </c>
      <c r="CS74" s="49">
        <f>SUM(M74+K74+W74+O74+Q74+Y74+U74+S74+AA74+AE74+AC74+AG74+AI74+AM74+BI74+BO74+AK74+AW74+AY74+CA74+CC74+BY74+CE74+CG74+BS74+BU74+AO74+AQ74+AS74+AU74+BK74+BM74+BQ74+BA74+BC74+BE74+BG74+BW74+CI74+CK74+CM74+CO74+CQ74)</f>
        <v>15</v>
      </c>
      <c r="CT74" s="49">
        <f>SUM(N74+L74+X74+P74+R74+Z74+V74+T74+AB74+AF74+AD74+AH74+AJ74+AN74+BJ74+BP74+AL74+AX74+AZ74+CB74+CD74+BZ74+CF74+CH74+BT74+BV74+AP74+AR74+AT74+AV74+BL74+BN74+BR74+BB74+BD74+BF74+BH74+BX74+CJ74+CL74+CN74+CP74+CR74)</f>
        <v>526675.99600000004</v>
      </c>
      <c r="CU74" s="42">
        <f t="shared" si="44"/>
        <v>15</v>
      </c>
    </row>
    <row r="75" spans="1:99" x14ac:dyDescent="0.25">
      <c r="A75" s="96">
        <v>18</v>
      </c>
      <c r="B75" s="97"/>
      <c r="C75" s="80" t="s">
        <v>183</v>
      </c>
      <c r="D75" s="85">
        <v>11480</v>
      </c>
      <c r="E75" s="86">
        <v>2.74</v>
      </c>
      <c r="F75" s="82">
        <v>1</v>
      </c>
      <c r="G75" s="85">
        <v>1.4</v>
      </c>
      <c r="H75" s="85">
        <v>1.68</v>
      </c>
      <c r="I75" s="85">
        <v>2.23</v>
      </c>
      <c r="J75" s="90">
        <v>2.57</v>
      </c>
      <c r="K75" s="24">
        <f t="shared" ref="K75" si="263">SUM(K76:K79)</f>
        <v>40</v>
      </c>
      <c r="L75" s="24">
        <f>SUM(L76:L79)</f>
        <v>900032</v>
      </c>
      <c r="M75" s="24">
        <f t="shared" ref="M75:BQ75" si="264">SUM(M76:M79)</f>
        <v>0</v>
      </c>
      <c r="N75" s="24">
        <f t="shared" si="264"/>
        <v>0</v>
      </c>
      <c r="O75" s="24">
        <f t="shared" si="264"/>
        <v>0</v>
      </c>
      <c r="P75" s="24">
        <f>SUM(P76:P79)</f>
        <v>0</v>
      </c>
      <c r="Q75" s="25">
        <f t="shared" ref="Q75" si="265">SUM(Q76:Q79)</f>
        <v>0</v>
      </c>
      <c r="R75" s="24">
        <f>SUM(R76:R79)</f>
        <v>0</v>
      </c>
      <c r="S75" s="24">
        <f t="shared" ref="S75" si="266">SUM(S76:S79)</f>
        <v>0</v>
      </c>
      <c r="T75" s="24">
        <f>SUM(T76:T79)</f>
        <v>0</v>
      </c>
      <c r="U75" s="91">
        <f t="shared" ref="U75" si="267">SUM(U76:U79)</f>
        <v>0</v>
      </c>
      <c r="V75" s="91">
        <f>SUM(V76:V79)</f>
        <v>0</v>
      </c>
      <c r="W75" s="24">
        <f t="shared" ref="W75" si="268">SUM(W76:W79)</f>
        <v>0</v>
      </c>
      <c r="X75" s="24">
        <f t="shared" si="264"/>
        <v>0</v>
      </c>
      <c r="Y75" s="24">
        <f t="shared" si="264"/>
        <v>70</v>
      </c>
      <c r="Z75" s="24">
        <f t="shared" si="264"/>
        <v>1735776</v>
      </c>
      <c r="AA75" s="24">
        <f t="shared" si="264"/>
        <v>0</v>
      </c>
      <c r="AB75" s="24">
        <f t="shared" si="264"/>
        <v>0</v>
      </c>
      <c r="AC75" s="24">
        <f t="shared" si="264"/>
        <v>20</v>
      </c>
      <c r="AD75" s="24">
        <f>SUM(AD76:AD79)</f>
        <v>257151.99999999997</v>
      </c>
      <c r="AE75" s="24">
        <f t="shared" ref="AE75" si="269">SUM(AE76:AE79)</f>
        <v>0</v>
      </c>
      <c r="AF75" s="24">
        <f t="shared" si="264"/>
        <v>0</v>
      </c>
      <c r="AG75" s="25">
        <f t="shared" si="264"/>
        <v>21</v>
      </c>
      <c r="AH75" s="24">
        <f t="shared" si="264"/>
        <v>324011.51999999996</v>
      </c>
      <c r="AI75" s="123">
        <v>11</v>
      </c>
      <c r="AJ75" s="92">
        <f t="shared" si="264"/>
        <v>141433.59999999998</v>
      </c>
      <c r="AK75" s="91">
        <f t="shared" si="264"/>
        <v>0</v>
      </c>
      <c r="AL75" s="91">
        <f>SUM(AL76:AL79)</f>
        <v>0</v>
      </c>
      <c r="AM75" s="24">
        <f t="shared" ref="AM75" si="270">SUM(AM76:AM79)</f>
        <v>0</v>
      </c>
      <c r="AN75" s="24">
        <f t="shared" si="264"/>
        <v>0</v>
      </c>
      <c r="AO75" s="24">
        <f t="shared" si="264"/>
        <v>0</v>
      </c>
      <c r="AP75" s="24">
        <f>SUM(AP76:AP79)</f>
        <v>0</v>
      </c>
      <c r="AQ75" s="24">
        <f t="shared" ref="AQ75" si="271">SUM(AQ76:AQ79)</f>
        <v>7</v>
      </c>
      <c r="AR75" s="24">
        <f>SUM(AR76:AR79)</f>
        <v>90003.199999999997</v>
      </c>
      <c r="AS75" s="24">
        <f t="shared" ref="AS75" si="272">SUM(AS76:AS79)</f>
        <v>0</v>
      </c>
      <c r="AT75" s="24">
        <f>SUM(AT76:AT79)</f>
        <v>0</v>
      </c>
      <c r="AU75" s="24">
        <f t="shared" ref="AU75" si="273">SUM(AU76:AU79)</f>
        <v>0</v>
      </c>
      <c r="AV75" s="24">
        <f>SUM(AV76:AV79)</f>
        <v>0</v>
      </c>
      <c r="AW75" s="24">
        <f>SUM(AW76:AW79)</f>
        <v>7</v>
      </c>
      <c r="AX75" s="24">
        <f>SUM(AX76:AX79)</f>
        <v>90003.199999999997</v>
      </c>
      <c r="AY75" s="24">
        <f>SUM(AY76:AY79)</f>
        <v>11</v>
      </c>
      <c r="AZ75" s="24">
        <f>SUM(AZ76:AZ79)</f>
        <v>180006.39999999997</v>
      </c>
      <c r="BA75" s="24">
        <f t="shared" ref="BA75" si="274">SUM(BA76:BA79)</f>
        <v>0</v>
      </c>
      <c r="BB75" s="24">
        <f>SUM(BB76:BB79)</f>
        <v>0</v>
      </c>
      <c r="BC75" s="24">
        <f t="shared" ref="BC75" si="275">SUM(BC76:BC79)</f>
        <v>0</v>
      </c>
      <c r="BD75" s="24">
        <f>SUM(BD76:BD79)</f>
        <v>0</v>
      </c>
      <c r="BE75" s="24">
        <f t="shared" ref="BE75" si="276">SUM(BE76:BE79)</f>
        <v>0</v>
      </c>
      <c r="BF75" s="24">
        <f>SUM(BF76:BF79)</f>
        <v>0</v>
      </c>
      <c r="BG75" s="24">
        <f>SUM(BG76:BG79)</f>
        <v>12</v>
      </c>
      <c r="BH75" s="24">
        <f>SUM(BH76:BH79)</f>
        <v>154291.19999999998</v>
      </c>
      <c r="BI75" s="24">
        <f t="shared" ref="BI75" si="277">SUM(BI76:BI79)</f>
        <v>0</v>
      </c>
      <c r="BJ75" s="24">
        <f t="shared" si="264"/>
        <v>0</v>
      </c>
      <c r="BK75" s="24">
        <f t="shared" si="264"/>
        <v>468</v>
      </c>
      <c r="BL75" s="24">
        <f>SUM(BL76:BL79)</f>
        <v>13562196.479999999</v>
      </c>
      <c r="BM75" s="24">
        <f t="shared" ref="BM75" si="278">SUM(BM76:BM79)</f>
        <v>0</v>
      </c>
      <c r="BN75" s="24">
        <f>SUM(BN76:BN79)</f>
        <v>0</v>
      </c>
      <c r="BO75" s="24">
        <f t="shared" ref="BO75" si="279">SUM(BO76:BO79)</f>
        <v>0</v>
      </c>
      <c r="BP75" s="24">
        <f t="shared" si="264"/>
        <v>0</v>
      </c>
      <c r="BQ75" s="25">
        <f t="shared" si="264"/>
        <v>10</v>
      </c>
      <c r="BR75" s="24">
        <f>SUM(BR76:BR79)</f>
        <v>154291.19999999998</v>
      </c>
      <c r="BS75" s="122">
        <v>7</v>
      </c>
      <c r="BT75" s="122">
        <f>SUM(BT76:BT79)</f>
        <v>108003.84</v>
      </c>
      <c r="BU75" s="24">
        <f>SUM(BU76:BU79)</f>
        <v>11</v>
      </c>
      <c r="BV75" s="24">
        <f>SUM(BV76:BV79)</f>
        <v>169720.32000000001</v>
      </c>
      <c r="BW75" s="25">
        <f t="shared" ref="BW75" si="280">SUM(BW76:BW79)</f>
        <v>2</v>
      </c>
      <c r="BX75" s="24">
        <f>SUM(BX76:BX79)</f>
        <v>30858.239999999998</v>
      </c>
      <c r="BY75" s="24">
        <f>SUM(BY76:BY79)</f>
        <v>28</v>
      </c>
      <c r="BZ75" s="24">
        <f>SUM(BZ76:BZ79)</f>
        <v>432015.35999999999</v>
      </c>
      <c r="CA75" s="24">
        <f t="shared" ref="CA75:CT75" si="281">SUM(CA76:CA79)</f>
        <v>0</v>
      </c>
      <c r="CB75" s="24">
        <f t="shared" si="281"/>
        <v>0</v>
      </c>
      <c r="CC75" s="24">
        <f t="shared" si="281"/>
        <v>19</v>
      </c>
      <c r="CD75" s="24">
        <f t="shared" si="281"/>
        <v>293153.27999999997</v>
      </c>
      <c r="CE75" s="24">
        <f t="shared" si="281"/>
        <v>10</v>
      </c>
      <c r="CF75" s="24">
        <f t="shared" si="281"/>
        <v>154291.19999999998</v>
      </c>
      <c r="CG75" s="24">
        <f t="shared" si="281"/>
        <v>0</v>
      </c>
      <c r="CH75" s="24">
        <f t="shared" si="281"/>
        <v>0</v>
      </c>
      <c r="CI75" s="25">
        <f t="shared" si="281"/>
        <v>8</v>
      </c>
      <c r="CJ75" s="24">
        <f t="shared" si="281"/>
        <v>123432.95999999999</v>
      </c>
      <c r="CK75" s="24">
        <f t="shared" si="281"/>
        <v>1</v>
      </c>
      <c r="CL75" s="24">
        <f t="shared" si="281"/>
        <v>15429.119999999999</v>
      </c>
      <c r="CM75" s="25">
        <v>10</v>
      </c>
      <c r="CN75" s="24">
        <f t="shared" si="281"/>
        <v>204803.20000000001</v>
      </c>
      <c r="CO75" s="24">
        <f t="shared" si="281"/>
        <v>0</v>
      </c>
      <c r="CP75" s="24">
        <f t="shared" si="281"/>
        <v>0</v>
      </c>
      <c r="CQ75" s="24">
        <f t="shared" si="281"/>
        <v>0</v>
      </c>
      <c r="CR75" s="24">
        <f t="shared" si="281"/>
        <v>0</v>
      </c>
      <c r="CS75" s="92">
        <f t="shared" si="281"/>
        <v>773</v>
      </c>
      <c r="CT75" s="92">
        <f t="shared" si="281"/>
        <v>19120904.32</v>
      </c>
      <c r="CU75" s="42"/>
    </row>
    <row r="76" spans="1:99" ht="30" x14ac:dyDescent="0.25">
      <c r="A76" s="95"/>
      <c r="B76" s="47">
        <v>42</v>
      </c>
      <c r="C76" s="16" t="s">
        <v>184</v>
      </c>
      <c r="D76" s="8">
        <v>11480</v>
      </c>
      <c r="E76" s="9">
        <v>1.6</v>
      </c>
      <c r="F76" s="19">
        <v>1</v>
      </c>
      <c r="G76" s="8">
        <v>1.4</v>
      </c>
      <c r="H76" s="8">
        <v>1.68</v>
      </c>
      <c r="I76" s="8">
        <v>2.23</v>
      </c>
      <c r="J76" s="10">
        <v>2.57</v>
      </c>
      <c r="K76" s="11">
        <v>30</v>
      </c>
      <c r="L76" s="11">
        <f>SUM(K76*$D76*$E76*$F76*$G76*$L$10)</f>
        <v>771456</v>
      </c>
      <c r="M76" s="11">
        <v>0</v>
      </c>
      <c r="N76" s="11">
        <f t="shared" si="45"/>
        <v>0</v>
      </c>
      <c r="O76" s="11">
        <v>0</v>
      </c>
      <c r="P76" s="11">
        <f>SUM(O76*$D76*$E76*$F76*$G76*$P$10)</f>
        <v>0</v>
      </c>
      <c r="Q76" s="12">
        <v>0</v>
      </c>
      <c r="R76" s="11">
        <f>SUM(Q76*$D76*$E76*$F76*$G76*$R$10)</f>
        <v>0</v>
      </c>
      <c r="S76" s="11">
        <v>0</v>
      </c>
      <c r="T76" s="11">
        <f>SUM(S76*$D76*$E76*$F76*$G76*$T$10)</f>
        <v>0</v>
      </c>
      <c r="U76" s="12"/>
      <c r="V76" s="12">
        <f>SUM(U76*$D76*$E76*$F76*$G76*$V$10)</f>
        <v>0</v>
      </c>
      <c r="W76" s="13"/>
      <c r="X76" s="11">
        <f t="shared" si="46"/>
        <v>0</v>
      </c>
      <c r="Y76" s="11">
        <v>65</v>
      </c>
      <c r="Z76" s="11">
        <f>SUM(Y76*$D76*$E76*$F76*$G76*$Z$10)</f>
        <v>1671488</v>
      </c>
      <c r="AA76" s="11">
        <v>0</v>
      </c>
      <c r="AB76" s="11">
        <f>SUM(AA76*$D76*$E76*$F76*$G76*$AB$10)</f>
        <v>0</v>
      </c>
      <c r="AC76" s="11">
        <v>0</v>
      </c>
      <c r="AD76" s="11">
        <f>SUM(AC76*$D76*$E76*$F76*$G76*$AD$10)</f>
        <v>0</v>
      </c>
      <c r="AE76" s="11">
        <v>0</v>
      </c>
      <c r="AF76" s="11">
        <f>AE76*$D76*$E76*$F76*$H76*$AF$10</f>
        <v>0</v>
      </c>
      <c r="AG76" s="12"/>
      <c r="AH76" s="11">
        <f>AG76*$D76*$E76*$F76*$H76*$AH$10</f>
        <v>0</v>
      </c>
      <c r="AI76" s="116"/>
      <c r="AJ76" s="11">
        <f>SUM(AI76*$D76*$E76*$F76*$G76*$AJ$10)</f>
        <v>0</v>
      </c>
      <c r="AK76" s="12"/>
      <c r="AL76" s="12">
        <f>SUM(AK76*$D76*$E76*$F76*$G76*$AL$10)</f>
        <v>0</v>
      </c>
      <c r="AM76" s="11">
        <v>0</v>
      </c>
      <c r="AN76" s="11">
        <f>SUM(AM76*$D76*$E76*$F76*$G76*$AN$10)</f>
        <v>0</v>
      </c>
      <c r="AO76" s="11">
        <v>0</v>
      </c>
      <c r="AP76" s="11">
        <f>SUM(AO76*$D76*$E76*$F76*$G76*$AP$10)</f>
        <v>0</v>
      </c>
      <c r="AQ76" s="11"/>
      <c r="AR76" s="11">
        <f>SUM(AQ76*$D76*$E76*$F76*$G76*$AR$10)</f>
        <v>0</v>
      </c>
      <c r="AS76" s="11"/>
      <c r="AT76" s="11">
        <f>SUM(AS76*$D76*$E76*$F76*$G76*$AT$10)</f>
        <v>0</v>
      </c>
      <c r="AU76" s="11"/>
      <c r="AV76" s="11">
        <f>SUM(AU76*$D76*$E76*$F76*$G76*$AV$10)</f>
        <v>0</v>
      </c>
      <c r="AW76" s="11"/>
      <c r="AX76" s="11">
        <f>SUM(AW76*$D76*$E76*$F76*$G76*$AX$10)</f>
        <v>0</v>
      </c>
      <c r="AY76" s="11">
        <v>3</v>
      </c>
      <c r="AZ76" s="11">
        <f>SUM(AY76*$D76*$E76*$F76*$G76*$AZ$10)</f>
        <v>77145.599999999991</v>
      </c>
      <c r="BA76" s="11">
        <v>0</v>
      </c>
      <c r="BB76" s="11">
        <f>SUM(BA76*$D76*$E76*$F76*$G76*$BB$10)</f>
        <v>0</v>
      </c>
      <c r="BC76" s="11">
        <v>0</v>
      </c>
      <c r="BD76" s="11">
        <f>SUM(BC76*$D76*$E76*$F76*$G76*$BD$10)</f>
        <v>0</v>
      </c>
      <c r="BE76" s="11">
        <v>0</v>
      </c>
      <c r="BF76" s="11">
        <f>SUM(BE76*$D76*$E76*$F76*$G76*$BF$10)</f>
        <v>0</v>
      </c>
      <c r="BG76" s="11"/>
      <c r="BH76" s="11">
        <f>SUM(BG76*$D76*$E76*$F76*$G76*$BH$10)</f>
        <v>0</v>
      </c>
      <c r="BI76" s="11">
        <v>0</v>
      </c>
      <c r="BJ76" s="11">
        <f>BI76*$D76*$E76*$F76*$H76*$BJ$10</f>
        <v>0</v>
      </c>
      <c r="BK76" s="71">
        <v>411</v>
      </c>
      <c r="BL76" s="11">
        <f>BK76*$D76*$E76*$F76*$H76*$BL$10</f>
        <v>12682736.639999999</v>
      </c>
      <c r="BM76" s="76"/>
      <c r="BN76" s="11">
        <f>BM76*$D76*$E76*$F76*$H76*$BN$10</f>
        <v>0</v>
      </c>
      <c r="BO76" s="11">
        <v>0</v>
      </c>
      <c r="BP76" s="11">
        <f>BO76*$D76*$E76*$F76*$H76*$BP$10</f>
        <v>0</v>
      </c>
      <c r="BQ76" s="12">
        <v>0</v>
      </c>
      <c r="BR76" s="11">
        <f>BQ76*$D76*$E76*$F76*$H76*$BR$10</f>
        <v>0</v>
      </c>
      <c r="BS76" s="115"/>
      <c r="BT76" s="115">
        <f>BS76*$D76*$E76*$F76*$H76*$BT$10</f>
        <v>0</v>
      </c>
      <c r="BU76" s="11">
        <v>0</v>
      </c>
      <c r="BV76" s="11">
        <f>BU76*$D76*$E76*$F76*$H76*$BV$10</f>
        <v>0</v>
      </c>
      <c r="BW76" s="12"/>
      <c r="BX76" s="11">
        <f>BW76*$D76*$E76*$F76*$H76*$BX$10</f>
        <v>0</v>
      </c>
      <c r="BY76" s="11">
        <v>0</v>
      </c>
      <c r="BZ76" s="11">
        <f>BY76*$D76*$E76*$F76*$H76*$BZ$10</f>
        <v>0</v>
      </c>
      <c r="CA76" s="11"/>
      <c r="CB76" s="11">
        <f>CA76*$D76*$E76*$F76*$H76*$CB$10</f>
        <v>0</v>
      </c>
      <c r="CC76" s="11"/>
      <c r="CD76" s="11">
        <f>CC76*$D76*$E76*$F76*$H76*$CD$10</f>
        <v>0</v>
      </c>
      <c r="CE76" s="11">
        <v>0</v>
      </c>
      <c r="CF76" s="11">
        <f>CE76*$D76*$E76*$F76*$H76*$CF$10</f>
        <v>0</v>
      </c>
      <c r="CG76" s="11"/>
      <c r="CH76" s="11">
        <f>CG76*$D76*$E76*$F76*$H76*$CH$10</f>
        <v>0</v>
      </c>
      <c r="CI76" s="12"/>
      <c r="CJ76" s="11">
        <f>CI76*$D76*$E76*$F76*$H76*$CJ$10</f>
        <v>0</v>
      </c>
      <c r="CK76" s="11"/>
      <c r="CL76" s="11">
        <f>CK76*$D76*$E76*$F76*$H76*$CL$10</f>
        <v>0</v>
      </c>
      <c r="CM76" s="12">
        <v>0</v>
      </c>
      <c r="CN76" s="11">
        <f>CM76*$D76*$E76*$F76*$I76*$CN$10</f>
        <v>0</v>
      </c>
      <c r="CO76" s="11"/>
      <c r="CP76" s="11">
        <f>CO76*$D76*$E76*$F76*$J76*$CP$10</f>
        <v>0</v>
      </c>
      <c r="CQ76" s="11"/>
      <c r="CR76" s="11">
        <f>CQ76*D76*E76*F76</f>
        <v>0</v>
      </c>
      <c r="CS76" s="49">
        <f t="shared" ref="CS76:CT79" si="282">SUM(M76+K76+W76+O76+Q76+Y76+U76+S76+AA76+AE76+AC76+AG76+AI76+AM76+BI76+BO76+AK76+AW76+AY76+CA76+CC76+BY76+CE76+CG76+BS76+BU76+AO76+AQ76+AS76+AU76+BK76+BM76+BQ76+BA76+BC76+BE76+BG76+BW76+CI76+CK76+CM76+CO76+CQ76)</f>
        <v>509</v>
      </c>
      <c r="CT76" s="49">
        <f t="shared" si="282"/>
        <v>15202826.239999998</v>
      </c>
      <c r="CU76" s="42">
        <f t="shared" si="44"/>
        <v>509</v>
      </c>
    </row>
    <row r="77" spans="1:99" ht="30" x14ac:dyDescent="0.25">
      <c r="A77" s="95"/>
      <c r="B77" s="47">
        <v>43</v>
      </c>
      <c r="C77" s="16" t="s">
        <v>185</v>
      </c>
      <c r="D77" s="8">
        <v>11480</v>
      </c>
      <c r="E77" s="9">
        <v>3.25</v>
      </c>
      <c r="F77" s="19">
        <v>1</v>
      </c>
      <c r="G77" s="8">
        <v>1.4</v>
      </c>
      <c r="H77" s="8">
        <v>1.68</v>
      </c>
      <c r="I77" s="8">
        <v>2.23</v>
      </c>
      <c r="J77" s="10">
        <v>2.57</v>
      </c>
      <c r="K77" s="11"/>
      <c r="L77" s="11">
        <f>SUM(K77*$D77*$E77*$F77*$G77*$L$10)</f>
        <v>0</v>
      </c>
      <c r="M77" s="11"/>
      <c r="N77" s="11">
        <f t="shared" si="45"/>
        <v>0</v>
      </c>
      <c r="O77" s="11"/>
      <c r="P77" s="11">
        <f>SUM(O77*$D77*$E77*$F77*$G77*$P$10)</f>
        <v>0</v>
      </c>
      <c r="Q77" s="12"/>
      <c r="R77" s="11">
        <f>SUM(Q77*$D77*$E77*$F77*$G77*$R$10)</f>
        <v>0</v>
      </c>
      <c r="S77" s="11"/>
      <c r="T77" s="11">
        <f>SUM(S77*$D77*$E77*$F77*$G77*$T$10)</f>
        <v>0</v>
      </c>
      <c r="U77" s="12"/>
      <c r="V77" s="12">
        <f>SUM(U77*$D77*$E77*$F77*$G77*$V$10)</f>
        <v>0</v>
      </c>
      <c r="W77" s="13"/>
      <c r="X77" s="11">
        <f t="shared" si="46"/>
        <v>0</v>
      </c>
      <c r="Y77" s="11"/>
      <c r="Z77" s="11">
        <f>SUM(Y77*$D77*$E77*$F77*$G77*$Z$10)</f>
        <v>0</v>
      </c>
      <c r="AA77" s="11"/>
      <c r="AB77" s="11">
        <f>SUM(AA77*$D77*$E77*$F77*$G77*$AB$10)</f>
        <v>0</v>
      </c>
      <c r="AC77" s="11"/>
      <c r="AD77" s="11">
        <f>SUM(AC77*$D77*$E77*$F77*$G77*$AD$10)</f>
        <v>0</v>
      </c>
      <c r="AE77" s="11"/>
      <c r="AF77" s="11">
        <f>AE77*$D77*$E77*$F77*$H77*$AF$10</f>
        <v>0</v>
      </c>
      <c r="AG77" s="12"/>
      <c r="AH77" s="11">
        <f>AG77*$D77*$E77*$F77*$H77*$AH$10</f>
        <v>0</v>
      </c>
      <c r="AI77" s="116"/>
      <c r="AJ77" s="11">
        <f>SUM(AI77*$D77*$E77*$F77*$G77*$AJ$10)</f>
        <v>0</v>
      </c>
      <c r="AK77" s="12"/>
      <c r="AL77" s="12">
        <f>SUM(AK77*$D77*$E77*$F77*$G77*$AL$10)</f>
        <v>0</v>
      </c>
      <c r="AM77" s="11"/>
      <c r="AN77" s="11">
        <f>SUM(AM77*$D77*$E77*$F77*$G77*$AN$10)</f>
        <v>0</v>
      </c>
      <c r="AO77" s="11"/>
      <c r="AP77" s="11">
        <f>SUM(AO77*$D77*$E77*$F77*$G77*$AP$10)</f>
        <v>0</v>
      </c>
      <c r="AQ77" s="11"/>
      <c r="AR77" s="11">
        <f>SUM(AQ77*$D77*$E77*$F77*$G77*$AR$10)</f>
        <v>0</v>
      </c>
      <c r="AS77" s="11"/>
      <c r="AT77" s="11">
        <f>SUM(AS77*$D77*$E77*$F77*$G77*$AT$10)</f>
        <v>0</v>
      </c>
      <c r="AU77" s="11"/>
      <c r="AV77" s="11">
        <f>SUM(AU77*$D77*$E77*$F77*$G77*$AV$10)</f>
        <v>0</v>
      </c>
      <c r="AW77" s="11"/>
      <c r="AX77" s="11">
        <f>SUM(AW77*$D77*$E77*$F77*$G77*$AX$10)</f>
        <v>0</v>
      </c>
      <c r="AY77" s="11"/>
      <c r="AZ77" s="11">
        <f>SUM(AY77*$D77*$E77*$F77*$G77*$AZ$10)</f>
        <v>0</v>
      </c>
      <c r="BA77" s="11"/>
      <c r="BB77" s="11">
        <f>SUM(BA77*$D77*$E77*$F77*$G77*$BB$10)</f>
        <v>0</v>
      </c>
      <c r="BC77" s="11"/>
      <c r="BD77" s="11">
        <f>SUM(BC77*$D77*$E77*$F77*$G77*$BD$10)</f>
        <v>0</v>
      </c>
      <c r="BE77" s="11"/>
      <c r="BF77" s="11">
        <f>SUM(BE77*$D77*$E77*$F77*$G77*$BF$10)</f>
        <v>0</v>
      </c>
      <c r="BG77" s="11"/>
      <c r="BH77" s="11">
        <f>SUM(BG77*$D77*$E77*$F77*$G77*$BH$10)</f>
        <v>0</v>
      </c>
      <c r="BI77" s="11"/>
      <c r="BJ77" s="11">
        <f>BI77*$D77*$E77*$F77*$H77*$BJ$10</f>
        <v>0</v>
      </c>
      <c r="BK77" s="11"/>
      <c r="BL77" s="11">
        <f>BK77*$D77*$E77*$F77*$H77*$BL$10</f>
        <v>0</v>
      </c>
      <c r="BM77" s="76"/>
      <c r="BN77" s="11">
        <f>BM77*$D77*$E77*$F77*$H77*$BN$10</f>
        <v>0</v>
      </c>
      <c r="BO77" s="11"/>
      <c r="BP77" s="11">
        <f>BO77*$D77*$E77*$F77*$H77*$BP$10</f>
        <v>0</v>
      </c>
      <c r="BQ77" s="12"/>
      <c r="BR77" s="11">
        <f>BQ77*$D77*$E77*$F77*$H77*$BR$10</f>
        <v>0</v>
      </c>
      <c r="BS77" s="115"/>
      <c r="BT77" s="115">
        <f>BS77*$D77*$E77*$F77*$H77*$BT$10</f>
        <v>0</v>
      </c>
      <c r="BU77" s="11"/>
      <c r="BV77" s="11">
        <f>BU77*$D77*$E77*$F77*$H77*$BV$10</f>
        <v>0</v>
      </c>
      <c r="BW77" s="12"/>
      <c r="BX77" s="11">
        <f>BW77*$D77*$E77*$F77*$H77*$BX$10</f>
        <v>0</v>
      </c>
      <c r="BY77" s="11"/>
      <c r="BZ77" s="11">
        <f>BY77*$D77*$E77*$F77*$H77*$BZ$10</f>
        <v>0</v>
      </c>
      <c r="CA77" s="11"/>
      <c r="CB77" s="11">
        <f>CA77*$D77*$E77*$F77*$H77*$CB$10</f>
        <v>0</v>
      </c>
      <c r="CC77" s="11"/>
      <c r="CD77" s="11">
        <f>CC77*$D77*$E77*$F77*$H77*$CD$10</f>
        <v>0</v>
      </c>
      <c r="CE77" s="11"/>
      <c r="CF77" s="11">
        <f>CE77*$D77*$E77*$F77*$H77*$CF$10</f>
        <v>0</v>
      </c>
      <c r="CG77" s="11"/>
      <c r="CH77" s="11">
        <f>CG77*$D77*$E77*$F77*$H77*$CH$10</f>
        <v>0</v>
      </c>
      <c r="CI77" s="12"/>
      <c r="CJ77" s="11">
        <f>CI77*$D77*$E77*$F77*$H77*$CJ$10</f>
        <v>0</v>
      </c>
      <c r="CK77" s="11"/>
      <c r="CL77" s="11">
        <f>CK77*$D77*$E77*$F77*$H77*$CL$10</f>
        <v>0</v>
      </c>
      <c r="CM77" s="12"/>
      <c r="CN77" s="11">
        <f>CM77*$D77*$E77*$F77*$I77*$CN$10</f>
        <v>0</v>
      </c>
      <c r="CO77" s="11"/>
      <c r="CP77" s="11">
        <f>CO77*$D77*$E77*$F77*$J77*$CP$10</f>
        <v>0</v>
      </c>
      <c r="CQ77" s="11"/>
      <c r="CR77" s="11">
        <f>CQ77*D77*E77*F77</f>
        <v>0</v>
      </c>
      <c r="CS77" s="49">
        <f t="shared" si="282"/>
        <v>0</v>
      </c>
      <c r="CT77" s="49">
        <f t="shared" si="282"/>
        <v>0</v>
      </c>
      <c r="CU77" s="42">
        <f t="shared" si="44"/>
        <v>0</v>
      </c>
    </row>
    <row r="78" spans="1:99" ht="30" x14ac:dyDescent="0.25">
      <c r="A78" s="95"/>
      <c r="B78" s="47">
        <v>44</v>
      </c>
      <c r="C78" s="7" t="s">
        <v>186</v>
      </c>
      <c r="D78" s="8">
        <v>11480</v>
      </c>
      <c r="E78" s="9">
        <v>3.18</v>
      </c>
      <c r="F78" s="19">
        <v>1</v>
      </c>
      <c r="G78" s="8">
        <v>1.4</v>
      </c>
      <c r="H78" s="8">
        <v>1.68</v>
      </c>
      <c r="I78" s="8">
        <v>2.23</v>
      </c>
      <c r="J78" s="10">
        <v>2.57</v>
      </c>
      <c r="K78" s="26"/>
      <c r="L78" s="11">
        <f>SUM(K78*$D78*$E78*$F78*$G78*$L$10)</f>
        <v>0</v>
      </c>
      <c r="M78" s="26"/>
      <c r="N78" s="11">
        <f t="shared" si="45"/>
        <v>0</v>
      </c>
      <c r="O78" s="26"/>
      <c r="P78" s="11">
        <f>SUM(O78*$D78*$E78*$F78*$G78*$P$10)</f>
        <v>0</v>
      </c>
      <c r="Q78" s="73"/>
      <c r="R78" s="11">
        <f>SUM(Q78*$D78*$E78*$F78*$G78*$R$10)</f>
        <v>0</v>
      </c>
      <c r="S78" s="26"/>
      <c r="T78" s="11">
        <f>SUM(S78*$D78*$E78*$F78*$G78*$T$10)</f>
        <v>0</v>
      </c>
      <c r="U78" s="12"/>
      <c r="V78" s="12">
        <f>SUM(U78*$D78*$E78*$F78*$G78*$V$10)</f>
        <v>0</v>
      </c>
      <c r="W78" s="13"/>
      <c r="X78" s="11">
        <f t="shared" si="46"/>
        <v>0</v>
      </c>
      <c r="Y78" s="26"/>
      <c r="Z78" s="11">
        <f>SUM(Y78*$D78*$E78*$F78*$G78*$Z$10)</f>
        <v>0</v>
      </c>
      <c r="AA78" s="26"/>
      <c r="AB78" s="11">
        <f>SUM(AA78*$D78*$E78*$F78*$G78*$AB$10)</f>
        <v>0</v>
      </c>
      <c r="AC78" s="26"/>
      <c r="AD78" s="11">
        <f>SUM(AC78*$D78*$E78*$F78*$G78*$AD$10)</f>
        <v>0</v>
      </c>
      <c r="AE78" s="26"/>
      <c r="AF78" s="11">
        <f>AE78*$D78*$E78*$F78*$H78*$AF$10</f>
        <v>0</v>
      </c>
      <c r="AG78" s="73"/>
      <c r="AH78" s="11">
        <f>AG78*$D78*$E78*$F78*$H78*$AH$10</f>
        <v>0</v>
      </c>
      <c r="AI78" s="116"/>
      <c r="AJ78" s="11">
        <f>SUM(AI78*$D78*$E78*$F78*$G78*$AJ$10)</f>
        <v>0</v>
      </c>
      <c r="AK78" s="73"/>
      <c r="AL78" s="12">
        <f>SUM(AK78*$D78*$E78*$F78*$G78*$AL$10)</f>
        <v>0</v>
      </c>
      <c r="AM78" s="26"/>
      <c r="AN78" s="11">
        <f>SUM(AM78*$D78*$E78*$F78*$G78*$AN$10)</f>
        <v>0</v>
      </c>
      <c r="AO78" s="26"/>
      <c r="AP78" s="11">
        <f>SUM(AO78*$D78*$E78*$F78*$G78*$AP$10)</f>
        <v>0</v>
      </c>
      <c r="AQ78" s="26"/>
      <c r="AR78" s="11">
        <f>SUM(AQ78*$D78*$E78*$F78*$G78*$AR$10)</f>
        <v>0</v>
      </c>
      <c r="AS78" s="26"/>
      <c r="AT78" s="11">
        <f>SUM(AS78*$D78*$E78*$F78*$G78*$AT$10)</f>
        <v>0</v>
      </c>
      <c r="AU78" s="26"/>
      <c r="AV78" s="11">
        <f>SUM(AU78*$D78*$E78*$F78*$G78*$AV$10)</f>
        <v>0</v>
      </c>
      <c r="AW78" s="26"/>
      <c r="AX78" s="11">
        <f>SUM(AW78*$D78*$E78*$F78*$G78*$AX$10)</f>
        <v>0</v>
      </c>
      <c r="AY78" s="26"/>
      <c r="AZ78" s="11">
        <f>SUM(AY78*$D78*$E78*$F78*$G78*$AZ$10)</f>
        <v>0</v>
      </c>
      <c r="BA78" s="26"/>
      <c r="BB78" s="11">
        <f>SUM(BA78*$D78*$E78*$F78*$G78*$BB$10)</f>
        <v>0</v>
      </c>
      <c r="BC78" s="26"/>
      <c r="BD78" s="11">
        <f>SUM(BC78*$D78*$E78*$F78*$G78*$BD$10)</f>
        <v>0</v>
      </c>
      <c r="BE78" s="26"/>
      <c r="BF78" s="11">
        <f>SUM(BE78*$D78*$E78*$F78*$G78*$BF$10)</f>
        <v>0</v>
      </c>
      <c r="BG78" s="26"/>
      <c r="BH78" s="11">
        <f>SUM(BG78*$D78*$E78*$F78*$G78*$BH$10)</f>
        <v>0</v>
      </c>
      <c r="BI78" s="26"/>
      <c r="BJ78" s="11">
        <f>BI78*$D78*$E78*$F78*$H78*$BJ$10</f>
        <v>0</v>
      </c>
      <c r="BK78" s="26"/>
      <c r="BL78" s="11">
        <f>BK78*$D78*$E78*$F78*$H78*$BL$10</f>
        <v>0</v>
      </c>
      <c r="BM78" s="77"/>
      <c r="BN78" s="11">
        <f>BM78*$D78*$E78*$F78*$H78*$BN$10</f>
        <v>0</v>
      </c>
      <c r="BO78" s="26"/>
      <c r="BP78" s="11">
        <f>BO78*$D78*$E78*$F78*$H78*$BP$10</f>
        <v>0</v>
      </c>
      <c r="BQ78" s="73"/>
      <c r="BR78" s="11">
        <f>BQ78*$D78*$E78*$F78*$H78*$BR$10</f>
        <v>0</v>
      </c>
      <c r="BS78" s="115"/>
      <c r="BT78" s="115">
        <f>BS78*$D78*$E78*$F78*$H78*$BT$10</f>
        <v>0</v>
      </c>
      <c r="BU78" s="26"/>
      <c r="BV78" s="11">
        <f>BU78*$D78*$E78*$F78*$H78*$BV$10</f>
        <v>0</v>
      </c>
      <c r="BW78" s="73"/>
      <c r="BX78" s="11">
        <f>BW78*$D78*$E78*$F78*$H78*$BX$10</f>
        <v>0</v>
      </c>
      <c r="BY78" s="26"/>
      <c r="BZ78" s="11">
        <f>BY78*$D78*$E78*$F78*$H78*$BZ$10</f>
        <v>0</v>
      </c>
      <c r="CA78" s="26"/>
      <c r="CB78" s="11">
        <f>CA78*$D78*$E78*$F78*$H78*$CB$10</f>
        <v>0</v>
      </c>
      <c r="CC78" s="26"/>
      <c r="CD78" s="11">
        <f>CC78*$D78*$E78*$F78*$H78*$CD$10</f>
        <v>0</v>
      </c>
      <c r="CE78" s="26"/>
      <c r="CF78" s="11">
        <f>CE78*$D78*$E78*$F78*$H78*$CF$10</f>
        <v>0</v>
      </c>
      <c r="CG78" s="26"/>
      <c r="CH78" s="11">
        <f>CG78*$D78*$E78*$F78*$H78*$CH$10</f>
        <v>0</v>
      </c>
      <c r="CI78" s="73"/>
      <c r="CJ78" s="11">
        <f>CI78*$D78*$E78*$F78*$H78*$CJ$10</f>
        <v>0</v>
      </c>
      <c r="CK78" s="26"/>
      <c r="CL78" s="11">
        <f>CK78*$D78*$E78*$F78*$H78*$CL$10</f>
        <v>0</v>
      </c>
      <c r="CM78" s="73"/>
      <c r="CN78" s="11">
        <f>CM78*$D78*$E78*$F78*$I78*$CN$10</f>
        <v>0</v>
      </c>
      <c r="CO78" s="26"/>
      <c r="CP78" s="11">
        <f>CO78*$D78*$E78*$F78*$J78*$CP$10</f>
        <v>0</v>
      </c>
      <c r="CQ78" s="11"/>
      <c r="CR78" s="11">
        <f>CQ78*D78*E78*F78</f>
        <v>0</v>
      </c>
      <c r="CS78" s="49">
        <f t="shared" si="282"/>
        <v>0</v>
      </c>
      <c r="CT78" s="49">
        <f t="shared" si="282"/>
        <v>0</v>
      </c>
      <c r="CU78" s="42">
        <f t="shared" si="44"/>
        <v>0</v>
      </c>
    </row>
    <row r="79" spans="1:99" x14ac:dyDescent="0.25">
      <c r="A79" s="95"/>
      <c r="B79" s="47">
        <v>45</v>
      </c>
      <c r="C79" s="7" t="s">
        <v>187</v>
      </c>
      <c r="D79" s="8">
        <v>11480</v>
      </c>
      <c r="E79" s="9">
        <v>0.8</v>
      </c>
      <c r="F79" s="19">
        <v>1</v>
      </c>
      <c r="G79" s="8">
        <v>1.4</v>
      </c>
      <c r="H79" s="8">
        <v>1.68</v>
      </c>
      <c r="I79" s="8">
        <v>2.23</v>
      </c>
      <c r="J79" s="10">
        <v>2.57</v>
      </c>
      <c r="K79" s="26">
        <v>10</v>
      </c>
      <c r="L79" s="11">
        <f>SUM(K79*$D79*$E79*$F79*$G79*$L$10)</f>
        <v>128575.99999999999</v>
      </c>
      <c r="M79" s="26"/>
      <c r="N79" s="11">
        <f t="shared" si="45"/>
        <v>0</v>
      </c>
      <c r="O79" s="26"/>
      <c r="P79" s="11">
        <f>SUM(O79*$D79*$E79*$F79*$G79*$P$10)</f>
        <v>0</v>
      </c>
      <c r="Q79" s="73"/>
      <c r="R79" s="11">
        <f>SUM(Q79*$D79*$E79*$F79*$G79*$R$10)</f>
        <v>0</v>
      </c>
      <c r="S79" s="26"/>
      <c r="T79" s="11">
        <f>SUM(S79*$D79*$E79*$F79*$G79*$T$10)</f>
        <v>0</v>
      </c>
      <c r="U79" s="12"/>
      <c r="V79" s="12">
        <f>SUM(U79*$D79*$E79*$F79*$G79*$V$10)</f>
        <v>0</v>
      </c>
      <c r="W79" s="13"/>
      <c r="X79" s="11">
        <f t="shared" si="46"/>
        <v>0</v>
      </c>
      <c r="Y79" s="26">
        <v>5</v>
      </c>
      <c r="Z79" s="11">
        <f>SUM(Y79*$D79*$E79*$F79*$G79*$Z$10)</f>
        <v>64287.999999999993</v>
      </c>
      <c r="AA79" s="26"/>
      <c r="AB79" s="11">
        <f>SUM(AA79*$D79*$E79*$F79*$G79*$AB$10)</f>
        <v>0</v>
      </c>
      <c r="AC79" s="26">
        <v>20</v>
      </c>
      <c r="AD79" s="11">
        <f>SUM(AC79*$D79*$E79*$F79*$G79*$AD$10)</f>
        <v>257151.99999999997</v>
      </c>
      <c r="AE79" s="26"/>
      <c r="AF79" s="11">
        <f>AE79*$D79*$E79*$F79*$H79*$AF$10</f>
        <v>0</v>
      </c>
      <c r="AG79" s="75">
        <v>21</v>
      </c>
      <c r="AH79" s="11">
        <f>AG79*$D79*$E79*$F79*$H79*$AH$10</f>
        <v>324011.51999999996</v>
      </c>
      <c r="AI79" s="116">
        <v>11</v>
      </c>
      <c r="AJ79" s="11">
        <f>SUM(AI79*$D79*$E79*$F79*$G79*$AJ$10)</f>
        <v>141433.59999999998</v>
      </c>
      <c r="AK79" s="73"/>
      <c r="AL79" s="12">
        <f>SUM(AK79*$D79*$E79*$F79*$G79*$AL$10)</f>
        <v>0</v>
      </c>
      <c r="AM79" s="26"/>
      <c r="AN79" s="11">
        <f>SUM(AM79*$D79*$E79*$F79*$G79*$AN$10)</f>
        <v>0</v>
      </c>
      <c r="AO79" s="26"/>
      <c r="AP79" s="11">
        <f>SUM(AO79*$D79*$E79*$F79*$G79*$AP$10)</f>
        <v>0</v>
      </c>
      <c r="AQ79" s="26">
        <v>7</v>
      </c>
      <c r="AR79" s="11">
        <f>SUM(AQ79*$D79*$E79*$F79*$G79*$AR$10)</f>
        <v>90003.199999999997</v>
      </c>
      <c r="AS79" s="26"/>
      <c r="AT79" s="11">
        <f>SUM(AS79*$D79*$E79*$F79*$G79*$AT$10)</f>
        <v>0</v>
      </c>
      <c r="AU79" s="26"/>
      <c r="AV79" s="11">
        <f>SUM(AU79*$D79*$E79*$F79*$G79*$AV$10)</f>
        <v>0</v>
      </c>
      <c r="AW79" s="26">
        <v>7</v>
      </c>
      <c r="AX79" s="11">
        <f>SUM(AW79*$D79*$E79*$F79*$G79*$AX$10)</f>
        <v>90003.199999999997</v>
      </c>
      <c r="AY79" s="26">
        <v>8</v>
      </c>
      <c r="AZ79" s="11">
        <f>SUM(AY79*$D79*$E79*$F79*$G79*$AZ$10)</f>
        <v>102860.79999999999</v>
      </c>
      <c r="BA79" s="26"/>
      <c r="BB79" s="11">
        <f>SUM(BA79*$D79*$E79*$F79*$G79*$BB$10)</f>
        <v>0</v>
      </c>
      <c r="BC79" s="26"/>
      <c r="BD79" s="11">
        <f>SUM(BC79*$D79*$E79*$F79*$G79*$BD$10)</f>
        <v>0</v>
      </c>
      <c r="BE79" s="26"/>
      <c r="BF79" s="11">
        <f>SUM(BE79*$D79*$E79*$F79*$G79*$BF$10)</f>
        <v>0</v>
      </c>
      <c r="BG79" s="26">
        <v>12</v>
      </c>
      <c r="BH79" s="11">
        <f>SUM(BG79*$D79*$E79*$F79*$G79*$BH$10)</f>
        <v>154291.19999999998</v>
      </c>
      <c r="BI79" s="26"/>
      <c r="BJ79" s="11">
        <f>BI79*$D79*$E79*$F79*$H79*$BJ$10</f>
        <v>0</v>
      </c>
      <c r="BK79" s="74">
        <v>57</v>
      </c>
      <c r="BL79" s="11">
        <f>BK79*$D79*$E79*$F79*$H79*$BL$10</f>
        <v>879459.83999999997</v>
      </c>
      <c r="BM79" s="77"/>
      <c r="BN79" s="11">
        <f>BM79*$D79*$E79*$F79*$H79*$BN$10</f>
        <v>0</v>
      </c>
      <c r="BO79" s="26"/>
      <c r="BP79" s="11">
        <f>BO79*$D79*$E79*$F79*$H79*$BP$10</f>
        <v>0</v>
      </c>
      <c r="BQ79" s="75">
        <v>10</v>
      </c>
      <c r="BR79" s="11">
        <f>BQ79*$D79*$E79*$F79*$H79*$BR$10</f>
        <v>154291.19999999998</v>
      </c>
      <c r="BS79" s="120">
        <v>7</v>
      </c>
      <c r="BT79" s="115">
        <f>BS79*$D79*$E79*$F79*$H79*$BT$10</f>
        <v>108003.84</v>
      </c>
      <c r="BU79" s="26">
        <v>11</v>
      </c>
      <c r="BV79" s="11">
        <f>BU79*$D79*$E79*$F79*$H79*$BV$10</f>
        <v>169720.32000000001</v>
      </c>
      <c r="BW79" s="75">
        <v>2</v>
      </c>
      <c r="BX79" s="11">
        <f>BW79*$D79*$E79*$F79*$H79*$BX$10</f>
        <v>30858.239999999998</v>
      </c>
      <c r="BY79" s="74">
        <v>28</v>
      </c>
      <c r="BZ79" s="11">
        <f>BY79*$D79*$E79*$F79*$H79*$BZ$10</f>
        <v>432015.35999999999</v>
      </c>
      <c r="CA79" s="26"/>
      <c r="CB79" s="11">
        <f>CA79*$D79*$E79*$F79*$H79*$CB$10</f>
        <v>0</v>
      </c>
      <c r="CC79" s="26">
        <v>19</v>
      </c>
      <c r="CD79" s="11">
        <f>CC79*$D79*$E79*$F79*$H79*$CD$10</f>
        <v>293153.27999999997</v>
      </c>
      <c r="CE79" s="26">
        <v>10</v>
      </c>
      <c r="CF79" s="11">
        <f>CE79*$D79*$E79*$F79*$H79*$CF$10</f>
        <v>154291.19999999998</v>
      </c>
      <c r="CG79" s="26"/>
      <c r="CH79" s="11">
        <f>CG79*$D79*$E79*$F79*$H79*$CH$10</f>
        <v>0</v>
      </c>
      <c r="CI79" s="73">
        <v>8</v>
      </c>
      <c r="CJ79" s="11">
        <f>CI79*$D79*$E79*$F79*$H79*$CJ$10</f>
        <v>123432.95999999999</v>
      </c>
      <c r="CK79" s="26">
        <v>1</v>
      </c>
      <c r="CL79" s="11">
        <f>CK79*$D79*$E79*$F79*$H79*$CL$10</f>
        <v>15429.119999999999</v>
      </c>
      <c r="CM79" s="75">
        <v>10</v>
      </c>
      <c r="CN79" s="11">
        <f>CM79*$D79*$E79*$F79*$I79*$CN$10</f>
        <v>204803.20000000001</v>
      </c>
      <c r="CO79" s="74"/>
      <c r="CP79" s="11">
        <f>CO79*$D79*$E79*$F79*$J79*$CP$10</f>
        <v>0</v>
      </c>
      <c r="CQ79" s="11"/>
      <c r="CR79" s="11">
        <f>CQ79*D79*E79*F79</f>
        <v>0</v>
      </c>
      <c r="CS79" s="49">
        <f t="shared" si="282"/>
        <v>264</v>
      </c>
      <c r="CT79" s="49">
        <f t="shared" si="282"/>
        <v>3918078.0800000005</v>
      </c>
      <c r="CU79" s="42">
        <f t="shared" si="44"/>
        <v>264</v>
      </c>
    </row>
    <row r="80" spans="1:99" x14ac:dyDescent="0.25">
      <c r="A80" s="96">
        <v>19</v>
      </c>
      <c r="B80" s="97"/>
      <c r="C80" s="80" t="s">
        <v>188</v>
      </c>
      <c r="D80" s="85">
        <v>11480</v>
      </c>
      <c r="E80" s="86">
        <v>3.01</v>
      </c>
      <c r="F80" s="82">
        <v>1</v>
      </c>
      <c r="G80" s="85">
        <v>1.4</v>
      </c>
      <c r="H80" s="85">
        <v>1.68</v>
      </c>
      <c r="I80" s="85">
        <v>2.23</v>
      </c>
      <c r="J80" s="90">
        <v>2.57</v>
      </c>
      <c r="K80" s="24">
        <f>SUM(K81:K98)</f>
        <v>0</v>
      </c>
      <c r="L80" s="24">
        <f>SUM(L81:L98)</f>
        <v>0</v>
      </c>
      <c r="M80" s="24">
        <f>SUM(M81:M98)</f>
        <v>0</v>
      </c>
      <c r="N80" s="24">
        <f t="shared" ref="N80:CH80" si="283">SUM(N81:N98)</f>
        <v>0</v>
      </c>
      <c r="O80" s="24">
        <f t="shared" si="283"/>
        <v>95</v>
      </c>
      <c r="P80" s="24">
        <f t="shared" si="283"/>
        <v>610736</v>
      </c>
      <c r="Q80" s="25">
        <f t="shared" si="283"/>
        <v>452</v>
      </c>
      <c r="R80" s="24">
        <f t="shared" si="283"/>
        <v>19939566.079999998</v>
      </c>
      <c r="S80" s="24">
        <f t="shared" si="283"/>
        <v>0</v>
      </c>
      <c r="T80" s="24">
        <f t="shared" si="283"/>
        <v>0</v>
      </c>
      <c r="U80" s="91">
        <f t="shared" si="283"/>
        <v>0</v>
      </c>
      <c r="V80" s="91">
        <f t="shared" si="283"/>
        <v>0</v>
      </c>
      <c r="W80" s="24">
        <f t="shared" si="283"/>
        <v>0</v>
      </c>
      <c r="X80" s="24">
        <f t="shared" si="283"/>
        <v>0</v>
      </c>
      <c r="Y80" s="24">
        <f t="shared" si="283"/>
        <v>0</v>
      </c>
      <c r="Z80" s="24">
        <f t="shared" si="283"/>
        <v>0</v>
      </c>
      <c r="AA80" s="24">
        <f t="shared" si="283"/>
        <v>0</v>
      </c>
      <c r="AB80" s="24">
        <f t="shared" si="283"/>
        <v>0</v>
      </c>
      <c r="AC80" s="24">
        <f>SUM(AC81:AC98)</f>
        <v>4</v>
      </c>
      <c r="AD80" s="24">
        <f>SUM(AD81:AD98)</f>
        <v>25715.199999999997</v>
      </c>
      <c r="AE80" s="24">
        <f t="shared" si="283"/>
        <v>210</v>
      </c>
      <c r="AF80" s="24">
        <f t="shared" si="283"/>
        <v>15485243.423999999</v>
      </c>
      <c r="AG80" s="25">
        <f t="shared" si="283"/>
        <v>0</v>
      </c>
      <c r="AH80" s="24">
        <f t="shared" si="283"/>
        <v>0</v>
      </c>
      <c r="AI80" s="123">
        <v>0</v>
      </c>
      <c r="AJ80" s="92">
        <f t="shared" si="283"/>
        <v>0</v>
      </c>
      <c r="AK80" s="91">
        <f>SUM(AK81:AK98)</f>
        <v>0</v>
      </c>
      <c r="AL80" s="91">
        <f>SUM(AL81:AL98)</f>
        <v>0</v>
      </c>
      <c r="AM80" s="24">
        <f t="shared" si="283"/>
        <v>0</v>
      </c>
      <c r="AN80" s="24">
        <f t="shared" si="283"/>
        <v>0</v>
      </c>
      <c r="AO80" s="24">
        <f t="shared" si="283"/>
        <v>0</v>
      </c>
      <c r="AP80" s="24">
        <f t="shared" si="283"/>
        <v>0</v>
      </c>
      <c r="AQ80" s="24">
        <f t="shared" si="283"/>
        <v>0</v>
      </c>
      <c r="AR80" s="24">
        <f t="shared" si="283"/>
        <v>0</v>
      </c>
      <c r="AS80" s="24">
        <f t="shared" si="283"/>
        <v>0</v>
      </c>
      <c r="AT80" s="24">
        <f t="shared" si="283"/>
        <v>0</v>
      </c>
      <c r="AU80" s="24">
        <f t="shared" si="283"/>
        <v>3</v>
      </c>
      <c r="AV80" s="24">
        <f t="shared" si="283"/>
        <v>19286.399999999998</v>
      </c>
      <c r="AW80" s="24">
        <f t="shared" si="283"/>
        <v>0</v>
      </c>
      <c r="AX80" s="24">
        <f t="shared" si="283"/>
        <v>0</v>
      </c>
      <c r="AY80" s="24">
        <f t="shared" si="283"/>
        <v>2</v>
      </c>
      <c r="AZ80" s="24">
        <f t="shared" si="283"/>
        <v>12857.599999999999</v>
      </c>
      <c r="BA80" s="24">
        <f t="shared" si="283"/>
        <v>0</v>
      </c>
      <c r="BB80" s="24">
        <f t="shared" si="283"/>
        <v>0</v>
      </c>
      <c r="BC80" s="24">
        <f t="shared" si="283"/>
        <v>0</v>
      </c>
      <c r="BD80" s="24">
        <f t="shared" si="283"/>
        <v>0</v>
      </c>
      <c r="BE80" s="24">
        <f t="shared" si="283"/>
        <v>0</v>
      </c>
      <c r="BF80" s="24">
        <f t="shared" si="283"/>
        <v>0</v>
      </c>
      <c r="BG80" s="24">
        <f t="shared" si="283"/>
        <v>0</v>
      </c>
      <c r="BH80" s="24">
        <f t="shared" si="283"/>
        <v>0</v>
      </c>
      <c r="BI80" s="24">
        <f t="shared" si="283"/>
        <v>0</v>
      </c>
      <c r="BJ80" s="24">
        <f t="shared" si="283"/>
        <v>0</v>
      </c>
      <c r="BK80" s="24">
        <f>SUM(BK81:BK98)</f>
        <v>0</v>
      </c>
      <c r="BL80" s="24">
        <f>SUM(BL81:BL98)</f>
        <v>0</v>
      </c>
      <c r="BM80" s="24">
        <f>SUM(BM81:BM98)</f>
        <v>0</v>
      </c>
      <c r="BN80" s="24">
        <f>SUM(BN81:BN98)</f>
        <v>0</v>
      </c>
      <c r="BO80" s="24">
        <f t="shared" si="283"/>
        <v>0</v>
      </c>
      <c r="BP80" s="24">
        <f t="shared" si="283"/>
        <v>0</v>
      </c>
      <c r="BQ80" s="25">
        <f t="shared" si="283"/>
        <v>0</v>
      </c>
      <c r="BR80" s="24">
        <f t="shared" si="283"/>
        <v>0</v>
      </c>
      <c r="BS80" s="122">
        <v>0</v>
      </c>
      <c r="BT80" s="122">
        <f t="shared" si="283"/>
        <v>0</v>
      </c>
      <c r="BU80" s="24">
        <f t="shared" si="283"/>
        <v>0</v>
      </c>
      <c r="BV80" s="24">
        <f t="shared" si="283"/>
        <v>0</v>
      </c>
      <c r="BW80" s="25">
        <f t="shared" si="283"/>
        <v>0</v>
      </c>
      <c r="BX80" s="24">
        <f t="shared" si="283"/>
        <v>0</v>
      </c>
      <c r="BY80" s="24">
        <f t="shared" si="283"/>
        <v>3</v>
      </c>
      <c r="BZ80" s="24">
        <f t="shared" si="283"/>
        <v>23143.68</v>
      </c>
      <c r="CA80" s="24">
        <f t="shared" si="283"/>
        <v>0</v>
      </c>
      <c r="CB80" s="24">
        <f t="shared" si="283"/>
        <v>0</v>
      </c>
      <c r="CC80" s="24">
        <f t="shared" si="283"/>
        <v>3</v>
      </c>
      <c r="CD80" s="24">
        <f t="shared" si="283"/>
        <v>23143.68</v>
      </c>
      <c r="CE80" s="24">
        <f t="shared" si="283"/>
        <v>0</v>
      </c>
      <c r="CF80" s="24">
        <f t="shared" si="283"/>
        <v>0</v>
      </c>
      <c r="CG80" s="24">
        <f t="shared" si="283"/>
        <v>0</v>
      </c>
      <c r="CH80" s="24">
        <f t="shared" si="283"/>
        <v>0</v>
      </c>
      <c r="CI80" s="25">
        <f t="shared" ref="CI80:CT80" si="284">SUM(CI81:CI98)</f>
        <v>0</v>
      </c>
      <c r="CJ80" s="24">
        <f t="shared" si="284"/>
        <v>0</v>
      </c>
      <c r="CK80" s="24">
        <f t="shared" si="284"/>
        <v>0</v>
      </c>
      <c r="CL80" s="24">
        <f t="shared" si="284"/>
        <v>0</v>
      </c>
      <c r="CM80" s="25">
        <v>0</v>
      </c>
      <c r="CN80" s="24">
        <f t="shared" si="284"/>
        <v>0</v>
      </c>
      <c r="CO80" s="24">
        <f t="shared" si="284"/>
        <v>0</v>
      </c>
      <c r="CP80" s="24">
        <f t="shared" si="284"/>
        <v>0</v>
      </c>
      <c r="CQ80" s="24">
        <f t="shared" si="284"/>
        <v>0</v>
      </c>
      <c r="CR80" s="24">
        <f t="shared" si="284"/>
        <v>0</v>
      </c>
      <c r="CS80" s="92">
        <f t="shared" si="284"/>
        <v>772</v>
      </c>
      <c r="CT80" s="92">
        <f t="shared" si="284"/>
        <v>36139692.063999996</v>
      </c>
      <c r="CU80" s="42"/>
    </row>
    <row r="81" spans="1:99" x14ac:dyDescent="0.25">
      <c r="A81" s="47"/>
      <c r="B81" s="47">
        <v>46</v>
      </c>
      <c r="C81" s="7" t="s">
        <v>189</v>
      </c>
      <c r="D81" s="8">
        <v>11480</v>
      </c>
      <c r="E81" s="9">
        <v>3.64</v>
      </c>
      <c r="F81" s="19">
        <v>1</v>
      </c>
      <c r="G81" s="8">
        <v>1.4</v>
      </c>
      <c r="H81" s="8">
        <v>1.68</v>
      </c>
      <c r="I81" s="8">
        <v>2.23</v>
      </c>
      <c r="J81" s="10">
        <v>2.57</v>
      </c>
      <c r="K81" s="11">
        <v>0</v>
      </c>
      <c r="L81" s="11">
        <f t="shared" ref="L81:L98" si="285">SUM(K81*$D81*$E81*$F81*$G81*$L$10)</f>
        <v>0</v>
      </c>
      <c r="M81" s="11">
        <v>0</v>
      </c>
      <c r="N81" s="11">
        <f t="shared" si="45"/>
        <v>0</v>
      </c>
      <c r="O81" s="11"/>
      <c r="P81" s="11">
        <f t="shared" ref="P81:P98" si="286">SUM(O81*$D81*$E81*$F81*$G81*$P$10)</f>
        <v>0</v>
      </c>
      <c r="Q81" s="12"/>
      <c r="R81" s="11">
        <f t="shared" ref="R81:R98" si="287">SUM(Q81*$D81*$E81*$F81*$G81*$R$10)</f>
        <v>0</v>
      </c>
      <c r="S81" s="11">
        <v>0</v>
      </c>
      <c r="T81" s="11">
        <f t="shared" ref="T81:T98" si="288">SUM(S81*$D81*$E81*$F81*$G81*$T$10)</f>
        <v>0</v>
      </c>
      <c r="U81" s="12"/>
      <c r="V81" s="12">
        <f t="shared" ref="V81:V98" si="289">SUM(U81*$D81*$E81*$F81*$G81*$V$10)</f>
        <v>0</v>
      </c>
      <c r="W81" s="13"/>
      <c r="X81" s="11">
        <f t="shared" si="46"/>
        <v>0</v>
      </c>
      <c r="Y81" s="11">
        <v>0</v>
      </c>
      <c r="Z81" s="11">
        <f t="shared" ref="Z81:Z98" si="290">SUM(Y81*$D81*$E81*$F81*$G81*$Z$10)</f>
        <v>0</v>
      </c>
      <c r="AA81" s="11">
        <v>0</v>
      </c>
      <c r="AB81" s="11">
        <f t="shared" ref="AB81:AB98" si="291">SUM(AA81*$D81*$E81*$F81*$G81*$AB$10)</f>
        <v>0</v>
      </c>
      <c r="AC81" s="11">
        <v>0</v>
      </c>
      <c r="AD81" s="11">
        <f t="shared" ref="AD81:AD98" si="292">SUM(AC81*$D81*$E81*$F81*$G81*$AD$10)</f>
        <v>0</v>
      </c>
      <c r="AE81" s="11">
        <v>0</v>
      </c>
      <c r="AF81" s="11">
        <f t="shared" ref="AF81:AF98" si="293">AE81*$D81*$E81*$F81*$H81*$AF$10</f>
        <v>0</v>
      </c>
      <c r="AG81" s="12">
        <v>0</v>
      </c>
      <c r="AH81" s="11">
        <f t="shared" ref="AH81:AH98" si="294">AG81*$D81*$E81*$F81*$H81*$AH$10</f>
        <v>0</v>
      </c>
      <c r="AI81" s="116"/>
      <c r="AJ81" s="11">
        <f t="shared" ref="AJ81:AJ98" si="295">SUM(AI81*$D81*$E81*$F81*$G81*$AJ$10)</f>
        <v>0</v>
      </c>
      <c r="AK81" s="12"/>
      <c r="AL81" s="12">
        <f t="shared" ref="AL81:AL98" si="296">SUM(AK81*$D81*$E81*$F81*$G81*$AL$10)</f>
        <v>0</v>
      </c>
      <c r="AM81" s="11">
        <v>0</v>
      </c>
      <c r="AN81" s="11">
        <f t="shared" ref="AN81:AN98" si="297">SUM(AM81*$D81*$E81*$F81*$G81*$AN$10)</f>
        <v>0</v>
      </c>
      <c r="AO81" s="11">
        <v>0</v>
      </c>
      <c r="AP81" s="11">
        <f t="shared" ref="AP81:AP98" si="298">SUM(AO81*$D81*$E81*$F81*$G81*$AP$10)</f>
        <v>0</v>
      </c>
      <c r="AQ81" s="11"/>
      <c r="AR81" s="11">
        <f t="shared" ref="AR81:AR98" si="299">SUM(AQ81*$D81*$E81*$F81*$G81*$AR$10)</f>
        <v>0</v>
      </c>
      <c r="AS81" s="11"/>
      <c r="AT81" s="11">
        <f t="shared" ref="AT81:AT98" si="300">SUM(AS81*$D81*$E81*$F81*$G81*$AT$10)</f>
        <v>0</v>
      </c>
      <c r="AU81" s="11"/>
      <c r="AV81" s="11">
        <f t="shared" ref="AV81:AV98" si="301">SUM(AU81*$D81*$E81*$F81*$G81*$AV$10)</f>
        <v>0</v>
      </c>
      <c r="AW81" s="11">
        <v>0</v>
      </c>
      <c r="AX81" s="11">
        <f t="shared" ref="AX81:AX98" si="302">SUM(AW81*$D81*$E81*$F81*$G81*$AX$10)</f>
        <v>0</v>
      </c>
      <c r="AY81" s="11">
        <v>0</v>
      </c>
      <c r="AZ81" s="11">
        <f t="shared" ref="AZ81:AZ98" si="303">SUM(AY81*$D81*$E81*$F81*$G81*$AZ$10)</f>
        <v>0</v>
      </c>
      <c r="BA81" s="11">
        <v>0</v>
      </c>
      <c r="BB81" s="11">
        <f t="shared" ref="BB81:BB98" si="304">SUM(BA81*$D81*$E81*$F81*$G81*$BB$10)</f>
        <v>0</v>
      </c>
      <c r="BC81" s="11">
        <v>0</v>
      </c>
      <c r="BD81" s="11">
        <f t="shared" ref="BD81:BD98" si="305">SUM(BC81*$D81*$E81*$F81*$G81*$BD$10)</f>
        <v>0</v>
      </c>
      <c r="BE81" s="11">
        <v>0</v>
      </c>
      <c r="BF81" s="11">
        <f t="shared" ref="BF81:BF98" si="306">SUM(BE81*$D81*$E81*$F81*$G81*$BF$10)</f>
        <v>0</v>
      </c>
      <c r="BG81" s="11"/>
      <c r="BH81" s="11">
        <f t="shared" ref="BH81:BH98" si="307">SUM(BG81*$D81*$E81*$F81*$G81*$BH$10)</f>
        <v>0</v>
      </c>
      <c r="BI81" s="11">
        <v>0</v>
      </c>
      <c r="BJ81" s="11">
        <f t="shared" ref="BJ81:BJ98" si="308">BI81*$D81*$E81*$F81*$H81*$BJ$10</f>
        <v>0</v>
      </c>
      <c r="BK81" s="11">
        <v>0</v>
      </c>
      <c r="BL81" s="11">
        <f t="shared" ref="BL81:BL98" si="309">BK81*$D81*$E81*$F81*$H81*$BL$10</f>
        <v>0</v>
      </c>
      <c r="BM81" s="76">
        <v>0</v>
      </c>
      <c r="BN81" s="11">
        <f t="shared" ref="BN81:BN98" si="310">BM81*$D81*$E81*$F81*$H81*$BN$10</f>
        <v>0</v>
      </c>
      <c r="BO81" s="11">
        <v>0</v>
      </c>
      <c r="BP81" s="11">
        <f t="shared" ref="BP81:BP98" si="311">BO81*$D81*$E81*$F81*$H81*$BP$10</f>
        <v>0</v>
      </c>
      <c r="BQ81" s="12">
        <v>0</v>
      </c>
      <c r="BR81" s="11">
        <f t="shared" ref="BR81:BR98" si="312">BQ81*$D81*$E81*$F81*$H81*$BR$10</f>
        <v>0</v>
      </c>
      <c r="BS81" s="115">
        <v>0</v>
      </c>
      <c r="BT81" s="115">
        <f t="shared" ref="BT81:BT98" si="313">BS81*$D81*$E81*$F81*$H81*$BT$10</f>
        <v>0</v>
      </c>
      <c r="BU81" s="11">
        <v>0</v>
      </c>
      <c r="BV81" s="11">
        <f t="shared" ref="BV81:BV98" si="314">BU81*$D81*$E81*$F81*$H81*$BV$10</f>
        <v>0</v>
      </c>
      <c r="BW81" s="12"/>
      <c r="BX81" s="11">
        <f t="shared" ref="BX81:BX98" si="315">BW81*$D81*$E81*$F81*$H81*$BX$10</f>
        <v>0</v>
      </c>
      <c r="BY81" s="11">
        <v>0</v>
      </c>
      <c r="BZ81" s="11">
        <f t="shared" ref="BZ81:BZ98" si="316">BY81*$D81*$E81*$F81*$H81*$BZ$10</f>
        <v>0</v>
      </c>
      <c r="CA81" s="11">
        <v>0</v>
      </c>
      <c r="CB81" s="11">
        <f t="shared" ref="CB81:CB98" si="317">CA81*$D81*$E81*$F81*$H81*$CB$10</f>
        <v>0</v>
      </c>
      <c r="CC81" s="11">
        <v>0</v>
      </c>
      <c r="CD81" s="11">
        <f t="shared" ref="CD81:CD98" si="318">CC81*$D81*$E81*$F81*$H81*$CD$10</f>
        <v>0</v>
      </c>
      <c r="CE81" s="11">
        <v>0</v>
      </c>
      <c r="CF81" s="11">
        <f t="shared" ref="CF81:CF98" si="319">CE81*$D81*$E81*$F81*$H81*$CF$10</f>
        <v>0</v>
      </c>
      <c r="CG81" s="11"/>
      <c r="CH81" s="11">
        <f t="shared" ref="CH81:CH98" si="320">CG81*$D81*$E81*$F81*$H81*$CH$10</f>
        <v>0</v>
      </c>
      <c r="CI81" s="12"/>
      <c r="CJ81" s="11">
        <f t="shared" ref="CJ81:CJ98" si="321">CI81*$D81*$E81*$F81*$H81*$CJ$10</f>
        <v>0</v>
      </c>
      <c r="CK81" s="11">
        <v>0</v>
      </c>
      <c r="CL81" s="11">
        <f t="shared" ref="CL81:CL98" si="322">CK81*$D81*$E81*$F81*$H81*$CL$10</f>
        <v>0</v>
      </c>
      <c r="CM81" s="12">
        <v>0</v>
      </c>
      <c r="CN81" s="11">
        <f t="shared" ref="CN81:CN98" si="323">CM81*$D81*$E81*$F81*$I81*$CN$10</f>
        <v>0</v>
      </c>
      <c r="CO81" s="11">
        <v>0</v>
      </c>
      <c r="CP81" s="11">
        <f t="shared" ref="CP81:CP98" si="324">CO81*$D81*$E81*$F81*$J81*$CP$10</f>
        <v>0</v>
      </c>
      <c r="CQ81" s="11"/>
      <c r="CR81" s="11">
        <f t="shared" ref="CR81:CR98" si="325">CQ81*D81*E81*F81</f>
        <v>0</v>
      </c>
      <c r="CS81" s="49">
        <f t="shared" ref="CS81:CT98" si="326">SUM(M81+K81+W81+O81+Q81+Y81+U81+S81+AA81+AE81+AC81+AG81+AI81+AM81+BI81+BO81+AK81+AW81+AY81+CA81+CC81+BY81+CE81+CG81+BS81+BU81+AO81+AQ81+AS81+AU81+BK81+BM81+BQ81+BA81+BC81+BE81+BG81+BW81+CI81+CK81+CM81+CO81+CQ81)</f>
        <v>0</v>
      </c>
      <c r="CT81" s="49">
        <f t="shared" si="326"/>
        <v>0</v>
      </c>
      <c r="CU81" s="42">
        <f t="shared" ref="CU81:CU144" si="327">SUM(CS81*F81)</f>
        <v>0</v>
      </c>
    </row>
    <row r="82" spans="1:99" x14ac:dyDescent="0.25">
      <c r="A82" s="47"/>
      <c r="B82" s="47">
        <v>47</v>
      </c>
      <c r="C82" s="7" t="s">
        <v>190</v>
      </c>
      <c r="D82" s="8">
        <v>11480</v>
      </c>
      <c r="E82" s="9">
        <v>4.0199999999999996</v>
      </c>
      <c r="F82" s="19">
        <v>1</v>
      </c>
      <c r="G82" s="8">
        <v>1.4</v>
      </c>
      <c r="H82" s="8">
        <v>1.68</v>
      </c>
      <c r="I82" s="8">
        <v>2.23</v>
      </c>
      <c r="J82" s="10">
        <v>2.57</v>
      </c>
      <c r="K82" s="11">
        <v>0</v>
      </c>
      <c r="L82" s="11">
        <f t="shared" si="285"/>
        <v>0</v>
      </c>
      <c r="M82" s="11">
        <v>0</v>
      </c>
      <c r="N82" s="11">
        <f t="shared" ref="N82:N145" si="328">SUM(M82*$D82*$E82*$F82*$G82*$N$10)</f>
        <v>0</v>
      </c>
      <c r="O82" s="11"/>
      <c r="P82" s="11">
        <f t="shared" si="286"/>
        <v>0</v>
      </c>
      <c r="Q82" s="12">
        <v>55</v>
      </c>
      <c r="R82" s="11">
        <f t="shared" si="287"/>
        <v>3553519.1999999993</v>
      </c>
      <c r="S82" s="11">
        <v>0</v>
      </c>
      <c r="T82" s="11">
        <f t="shared" si="288"/>
        <v>0</v>
      </c>
      <c r="U82" s="12"/>
      <c r="V82" s="12">
        <f t="shared" si="289"/>
        <v>0</v>
      </c>
      <c r="W82" s="13"/>
      <c r="X82" s="11">
        <f t="shared" ref="X82:X145" si="329">SUM(W82*$D82*$E82*$F82*$G82*$X$10)</f>
        <v>0</v>
      </c>
      <c r="Y82" s="11">
        <v>0</v>
      </c>
      <c r="Z82" s="11">
        <f t="shared" si="290"/>
        <v>0</v>
      </c>
      <c r="AA82" s="11">
        <v>0</v>
      </c>
      <c r="AB82" s="11">
        <f t="shared" si="291"/>
        <v>0</v>
      </c>
      <c r="AC82" s="11">
        <v>0</v>
      </c>
      <c r="AD82" s="11">
        <f t="shared" si="292"/>
        <v>0</v>
      </c>
      <c r="AE82" s="11">
        <v>0</v>
      </c>
      <c r="AF82" s="11">
        <f t="shared" si="293"/>
        <v>0</v>
      </c>
      <c r="AG82" s="12">
        <v>0</v>
      </c>
      <c r="AH82" s="11">
        <f t="shared" si="294"/>
        <v>0</v>
      </c>
      <c r="AI82" s="116"/>
      <c r="AJ82" s="11">
        <f t="shared" si="295"/>
        <v>0</v>
      </c>
      <c r="AK82" s="12"/>
      <c r="AL82" s="12">
        <f t="shared" si="296"/>
        <v>0</v>
      </c>
      <c r="AM82" s="11">
        <v>0</v>
      </c>
      <c r="AN82" s="11">
        <f t="shared" si="297"/>
        <v>0</v>
      </c>
      <c r="AO82" s="11">
        <v>0</v>
      </c>
      <c r="AP82" s="11">
        <f t="shared" si="298"/>
        <v>0</v>
      </c>
      <c r="AQ82" s="11"/>
      <c r="AR82" s="11">
        <f t="shared" si="299"/>
        <v>0</v>
      </c>
      <c r="AS82" s="11"/>
      <c r="AT82" s="11">
        <f t="shared" si="300"/>
        <v>0</v>
      </c>
      <c r="AU82" s="11"/>
      <c r="AV82" s="11">
        <f t="shared" si="301"/>
        <v>0</v>
      </c>
      <c r="AW82" s="11">
        <v>0</v>
      </c>
      <c r="AX82" s="11">
        <f t="shared" si="302"/>
        <v>0</v>
      </c>
      <c r="AY82" s="11">
        <v>0</v>
      </c>
      <c r="AZ82" s="11">
        <f t="shared" si="303"/>
        <v>0</v>
      </c>
      <c r="BA82" s="11">
        <v>0</v>
      </c>
      <c r="BB82" s="11">
        <f t="shared" si="304"/>
        <v>0</v>
      </c>
      <c r="BC82" s="11">
        <v>0</v>
      </c>
      <c r="BD82" s="11">
        <f t="shared" si="305"/>
        <v>0</v>
      </c>
      <c r="BE82" s="11">
        <v>0</v>
      </c>
      <c r="BF82" s="11">
        <f t="shared" si="306"/>
        <v>0</v>
      </c>
      <c r="BG82" s="11"/>
      <c r="BH82" s="11">
        <f t="shared" si="307"/>
        <v>0</v>
      </c>
      <c r="BI82" s="11">
        <v>0</v>
      </c>
      <c r="BJ82" s="11">
        <f t="shared" si="308"/>
        <v>0</v>
      </c>
      <c r="BK82" s="11">
        <v>0</v>
      </c>
      <c r="BL82" s="11">
        <f t="shared" si="309"/>
        <v>0</v>
      </c>
      <c r="BM82" s="76">
        <v>0</v>
      </c>
      <c r="BN82" s="11">
        <f t="shared" si="310"/>
        <v>0</v>
      </c>
      <c r="BO82" s="11">
        <v>0</v>
      </c>
      <c r="BP82" s="11">
        <f t="shared" si="311"/>
        <v>0</v>
      </c>
      <c r="BQ82" s="12">
        <v>0</v>
      </c>
      <c r="BR82" s="11">
        <f t="shared" si="312"/>
        <v>0</v>
      </c>
      <c r="BS82" s="115">
        <v>0</v>
      </c>
      <c r="BT82" s="115">
        <f t="shared" si="313"/>
        <v>0</v>
      </c>
      <c r="BU82" s="11">
        <v>0</v>
      </c>
      <c r="BV82" s="11">
        <f t="shared" si="314"/>
        <v>0</v>
      </c>
      <c r="BW82" s="12"/>
      <c r="BX82" s="11">
        <f t="shared" si="315"/>
        <v>0</v>
      </c>
      <c r="BY82" s="11">
        <v>0</v>
      </c>
      <c r="BZ82" s="11">
        <f t="shared" si="316"/>
        <v>0</v>
      </c>
      <c r="CA82" s="11">
        <v>0</v>
      </c>
      <c r="CB82" s="11">
        <f t="shared" si="317"/>
        <v>0</v>
      </c>
      <c r="CC82" s="11">
        <v>0</v>
      </c>
      <c r="CD82" s="11">
        <f t="shared" si="318"/>
        <v>0</v>
      </c>
      <c r="CE82" s="11">
        <v>0</v>
      </c>
      <c r="CF82" s="11">
        <f t="shared" si="319"/>
        <v>0</v>
      </c>
      <c r="CG82" s="11"/>
      <c r="CH82" s="11">
        <f t="shared" si="320"/>
        <v>0</v>
      </c>
      <c r="CI82" s="12"/>
      <c r="CJ82" s="11">
        <f t="shared" si="321"/>
        <v>0</v>
      </c>
      <c r="CK82" s="11">
        <v>0</v>
      </c>
      <c r="CL82" s="11">
        <f t="shared" si="322"/>
        <v>0</v>
      </c>
      <c r="CM82" s="12">
        <v>0</v>
      </c>
      <c r="CN82" s="11">
        <f t="shared" si="323"/>
        <v>0</v>
      </c>
      <c r="CO82" s="11">
        <v>0</v>
      </c>
      <c r="CP82" s="11">
        <f t="shared" si="324"/>
        <v>0</v>
      </c>
      <c r="CQ82" s="11"/>
      <c r="CR82" s="11">
        <f t="shared" si="325"/>
        <v>0</v>
      </c>
      <c r="CS82" s="49">
        <f t="shared" si="326"/>
        <v>55</v>
      </c>
      <c r="CT82" s="49">
        <f t="shared" si="326"/>
        <v>3553519.1999999993</v>
      </c>
      <c r="CU82" s="42">
        <f t="shared" si="327"/>
        <v>55</v>
      </c>
    </row>
    <row r="83" spans="1:99" x14ac:dyDescent="0.25">
      <c r="A83" s="47"/>
      <c r="B83" s="47">
        <v>48</v>
      </c>
      <c r="C83" s="7" t="s">
        <v>191</v>
      </c>
      <c r="D83" s="8">
        <v>11480</v>
      </c>
      <c r="E83" s="9">
        <v>6.42</v>
      </c>
      <c r="F83" s="19">
        <v>1</v>
      </c>
      <c r="G83" s="8">
        <v>1.4</v>
      </c>
      <c r="H83" s="8">
        <v>1.68</v>
      </c>
      <c r="I83" s="8">
        <v>2.23</v>
      </c>
      <c r="J83" s="10">
        <v>2.57</v>
      </c>
      <c r="K83" s="11">
        <v>0</v>
      </c>
      <c r="L83" s="11">
        <f t="shared" si="285"/>
        <v>0</v>
      </c>
      <c r="M83" s="11">
        <v>0</v>
      </c>
      <c r="N83" s="11">
        <f t="shared" si="328"/>
        <v>0</v>
      </c>
      <c r="O83" s="11"/>
      <c r="P83" s="11">
        <f t="shared" si="286"/>
        <v>0</v>
      </c>
      <c r="Q83" s="12">
        <v>15</v>
      </c>
      <c r="R83" s="11">
        <f t="shared" si="287"/>
        <v>1547733.5999999999</v>
      </c>
      <c r="S83" s="11">
        <v>0</v>
      </c>
      <c r="T83" s="11">
        <f t="shared" si="288"/>
        <v>0</v>
      </c>
      <c r="U83" s="12"/>
      <c r="V83" s="12">
        <f t="shared" si="289"/>
        <v>0</v>
      </c>
      <c r="W83" s="13"/>
      <c r="X83" s="11">
        <f t="shared" si="329"/>
        <v>0</v>
      </c>
      <c r="Y83" s="11">
        <v>0</v>
      </c>
      <c r="Z83" s="11">
        <f t="shared" si="290"/>
        <v>0</v>
      </c>
      <c r="AA83" s="11">
        <v>0</v>
      </c>
      <c r="AB83" s="11">
        <f t="shared" si="291"/>
        <v>0</v>
      </c>
      <c r="AC83" s="11">
        <v>0</v>
      </c>
      <c r="AD83" s="11">
        <f t="shared" si="292"/>
        <v>0</v>
      </c>
      <c r="AE83" s="11">
        <v>0</v>
      </c>
      <c r="AF83" s="11">
        <f t="shared" si="293"/>
        <v>0</v>
      </c>
      <c r="AG83" s="12">
        <v>0</v>
      </c>
      <c r="AH83" s="11">
        <f t="shared" si="294"/>
        <v>0</v>
      </c>
      <c r="AI83" s="116"/>
      <c r="AJ83" s="11">
        <f t="shared" si="295"/>
        <v>0</v>
      </c>
      <c r="AK83" s="12"/>
      <c r="AL83" s="12">
        <f t="shared" si="296"/>
        <v>0</v>
      </c>
      <c r="AM83" s="11">
        <v>0</v>
      </c>
      <c r="AN83" s="11">
        <f t="shared" si="297"/>
        <v>0</v>
      </c>
      <c r="AO83" s="11">
        <v>0</v>
      </c>
      <c r="AP83" s="11">
        <f t="shared" si="298"/>
        <v>0</v>
      </c>
      <c r="AQ83" s="11"/>
      <c r="AR83" s="11">
        <f t="shared" si="299"/>
        <v>0</v>
      </c>
      <c r="AS83" s="11"/>
      <c r="AT83" s="11">
        <f t="shared" si="300"/>
        <v>0</v>
      </c>
      <c r="AU83" s="11"/>
      <c r="AV83" s="11">
        <f t="shared" si="301"/>
        <v>0</v>
      </c>
      <c r="AW83" s="11">
        <v>0</v>
      </c>
      <c r="AX83" s="11">
        <f t="shared" si="302"/>
        <v>0</v>
      </c>
      <c r="AY83" s="11">
        <v>0</v>
      </c>
      <c r="AZ83" s="11">
        <f t="shared" si="303"/>
        <v>0</v>
      </c>
      <c r="BA83" s="11">
        <v>0</v>
      </c>
      <c r="BB83" s="11">
        <f t="shared" si="304"/>
        <v>0</v>
      </c>
      <c r="BC83" s="11">
        <v>0</v>
      </c>
      <c r="BD83" s="11">
        <f t="shared" si="305"/>
        <v>0</v>
      </c>
      <c r="BE83" s="11">
        <v>0</v>
      </c>
      <c r="BF83" s="11">
        <f t="shared" si="306"/>
        <v>0</v>
      </c>
      <c r="BG83" s="11"/>
      <c r="BH83" s="11">
        <f t="shared" si="307"/>
        <v>0</v>
      </c>
      <c r="BI83" s="11">
        <v>0</v>
      </c>
      <c r="BJ83" s="11">
        <f t="shared" si="308"/>
        <v>0</v>
      </c>
      <c r="BK83" s="11">
        <v>0</v>
      </c>
      <c r="BL83" s="11">
        <f t="shared" si="309"/>
        <v>0</v>
      </c>
      <c r="BM83" s="76">
        <v>0</v>
      </c>
      <c r="BN83" s="11">
        <f t="shared" si="310"/>
        <v>0</v>
      </c>
      <c r="BO83" s="11">
        <v>0</v>
      </c>
      <c r="BP83" s="11">
        <f t="shared" si="311"/>
        <v>0</v>
      </c>
      <c r="BQ83" s="12">
        <v>0</v>
      </c>
      <c r="BR83" s="11">
        <f t="shared" si="312"/>
        <v>0</v>
      </c>
      <c r="BS83" s="115">
        <v>0</v>
      </c>
      <c r="BT83" s="115">
        <f t="shared" si="313"/>
        <v>0</v>
      </c>
      <c r="BU83" s="11">
        <v>0</v>
      </c>
      <c r="BV83" s="11">
        <f t="shared" si="314"/>
        <v>0</v>
      </c>
      <c r="BW83" s="12"/>
      <c r="BX83" s="11">
        <f t="shared" si="315"/>
        <v>0</v>
      </c>
      <c r="BY83" s="11">
        <v>0</v>
      </c>
      <c r="BZ83" s="11">
        <f t="shared" si="316"/>
        <v>0</v>
      </c>
      <c r="CA83" s="11">
        <v>0</v>
      </c>
      <c r="CB83" s="11">
        <f t="shared" si="317"/>
        <v>0</v>
      </c>
      <c r="CC83" s="11">
        <v>0</v>
      </c>
      <c r="CD83" s="11">
        <f t="shared" si="318"/>
        <v>0</v>
      </c>
      <c r="CE83" s="11">
        <v>0</v>
      </c>
      <c r="CF83" s="11">
        <f t="shared" si="319"/>
        <v>0</v>
      </c>
      <c r="CG83" s="11"/>
      <c r="CH83" s="11">
        <f t="shared" si="320"/>
        <v>0</v>
      </c>
      <c r="CI83" s="12"/>
      <c r="CJ83" s="11">
        <f t="shared" si="321"/>
        <v>0</v>
      </c>
      <c r="CK83" s="11">
        <v>0</v>
      </c>
      <c r="CL83" s="11">
        <f t="shared" si="322"/>
        <v>0</v>
      </c>
      <c r="CM83" s="12">
        <v>0</v>
      </c>
      <c r="CN83" s="11">
        <f t="shared" si="323"/>
        <v>0</v>
      </c>
      <c r="CO83" s="11">
        <v>0</v>
      </c>
      <c r="CP83" s="11">
        <f t="shared" si="324"/>
        <v>0</v>
      </c>
      <c r="CQ83" s="11"/>
      <c r="CR83" s="11">
        <f t="shared" si="325"/>
        <v>0</v>
      </c>
      <c r="CS83" s="49">
        <f t="shared" si="326"/>
        <v>15</v>
      </c>
      <c r="CT83" s="49">
        <f t="shared" si="326"/>
        <v>1547733.5999999999</v>
      </c>
      <c r="CU83" s="42">
        <f t="shared" si="327"/>
        <v>15</v>
      </c>
    </row>
    <row r="84" spans="1:99" ht="30" x14ac:dyDescent="0.25">
      <c r="A84" s="47"/>
      <c r="B84" s="47">
        <v>49</v>
      </c>
      <c r="C84" s="16" t="s">
        <v>192</v>
      </c>
      <c r="D84" s="8">
        <v>11480</v>
      </c>
      <c r="E84" s="9">
        <v>2.35</v>
      </c>
      <c r="F84" s="19">
        <v>1</v>
      </c>
      <c r="G84" s="8">
        <v>1.4</v>
      </c>
      <c r="H84" s="8">
        <v>1.68</v>
      </c>
      <c r="I84" s="8">
        <v>2.23</v>
      </c>
      <c r="J84" s="10">
        <v>2.57</v>
      </c>
      <c r="K84" s="11"/>
      <c r="L84" s="11">
        <f t="shared" si="285"/>
        <v>0</v>
      </c>
      <c r="M84" s="11"/>
      <c r="N84" s="11">
        <f t="shared" si="328"/>
        <v>0</v>
      </c>
      <c r="O84" s="11"/>
      <c r="P84" s="11">
        <f t="shared" si="286"/>
        <v>0</v>
      </c>
      <c r="Q84" s="12"/>
      <c r="R84" s="11">
        <f t="shared" si="287"/>
        <v>0</v>
      </c>
      <c r="S84" s="11"/>
      <c r="T84" s="11">
        <f t="shared" si="288"/>
        <v>0</v>
      </c>
      <c r="U84" s="12"/>
      <c r="V84" s="12">
        <f t="shared" si="289"/>
        <v>0</v>
      </c>
      <c r="W84" s="13"/>
      <c r="X84" s="11">
        <f t="shared" si="329"/>
        <v>0</v>
      </c>
      <c r="Y84" s="11"/>
      <c r="Z84" s="11">
        <f t="shared" si="290"/>
        <v>0</v>
      </c>
      <c r="AA84" s="11"/>
      <c r="AB84" s="11">
        <f t="shared" si="291"/>
        <v>0</v>
      </c>
      <c r="AC84" s="11"/>
      <c r="AD84" s="11">
        <f t="shared" si="292"/>
        <v>0</v>
      </c>
      <c r="AE84" s="11"/>
      <c r="AF84" s="11">
        <f t="shared" si="293"/>
        <v>0</v>
      </c>
      <c r="AG84" s="12"/>
      <c r="AH84" s="11">
        <f t="shared" si="294"/>
        <v>0</v>
      </c>
      <c r="AI84" s="116"/>
      <c r="AJ84" s="11">
        <f t="shared" si="295"/>
        <v>0</v>
      </c>
      <c r="AK84" s="12"/>
      <c r="AL84" s="12">
        <f t="shared" si="296"/>
        <v>0</v>
      </c>
      <c r="AM84" s="11"/>
      <c r="AN84" s="11">
        <f t="shared" si="297"/>
        <v>0</v>
      </c>
      <c r="AO84" s="11"/>
      <c r="AP84" s="11">
        <f t="shared" si="298"/>
        <v>0</v>
      </c>
      <c r="AQ84" s="11"/>
      <c r="AR84" s="11">
        <f t="shared" si="299"/>
        <v>0</v>
      </c>
      <c r="AS84" s="11"/>
      <c r="AT84" s="11">
        <f t="shared" si="300"/>
        <v>0</v>
      </c>
      <c r="AU84" s="11"/>
      <c r="AV84" s="11">
        <f t="shared" si="301"/>
        <v>0</v>
      </c>
      <c r="AW84" s="11"/>
      <c r="AX84" s="11">
        <f t="shared" si="302"/>
        <v>0</v>
      </c>
      <c r="AY84" s="11"/>
      <c r="AZ84" s="11">
        <f t="shared" si="303"/>
        <v>0</v>
      </c>
      <c r="BA84" s="11"/>
      <c r="BB84" s="11">
        <f t="shared" si="304"/>
        <v>0</v>
      </c>
      <c r="BC84" s="11"/>
      <c r="BD84" s="11">
        <f t="shared" si="305"/>
        <v>0</v>
      </c>
      <c r="BE84" s="11"/>
      <c r="BF84" s="11">
        <f t="shared" si="306"/>
        <v>0</v>
      </c>
      <c r="BG84" s="11"/>
      <c r="BH84" s="11">
        <f t="shared" si="307"/>
        <v>0</v>
      </c>
      <c r="BI84" s="11"/>
      <c r="BJ84" s="11">
        <f t="shared" si="308"/>
        <v>0</v>
      </c>
      <c r="BK84" s="11"/>
      <c r="BL84" s="11">
        <f t="shared" si="309"/>
        <v>0</v>
      </c>
      <c r="BM84" s="76"/>
      <c r="BN84" s="11">
        <f t="shared" si="310"/>
        <v>0</v>
      </c>
      <c r="BO84" s="11"/>
      <c r="BP84" s="11">
        <f t="shared" si="311"/>
        <v>0</v>
      </c>
      <c r="BQ84" s="12"/>
      <c r="BR84" s="11">
        <f t="shared" si="312"/>
        <v>0</v>
      </c>
      <c r="BS84" s="115"/>
      <c r="BT84" s="115">
        <f t="shared" si="313"/>
        <v>0</v>
      </c>
      <c r="BU84" s="11"/>
      <c r="BV84" s="11">
        <f t="shared" si="314"/>
        <v>0</v>
      </c>
      <c r="BW84" s="12"/>
      <c r="BX84" s="11">
        <f t="shared" si="315"/>
        <v>0</v>
      </c>
      <c r="BY84" s="11"/>
      <c r="BZ84" s="11">
        <f t="shared" si="316"/>
        <v>0</v>
      </c>
      <c r="CA84" s="11"/>
      <c r="CB84" s="11">
        <f t="shared" si="317"/>
        <v>0</v>
      </c>
      <c r="CC84" s="11"/>
      <c r="CD84" s="11">
        <f t="shared" si="318"/>
        <v>0</v>
      </c>
      <c r="CE84" s="11"/>
      <c r="CF84" s="11">
        <f t="shared" si="319"/>
        <v>0</v>
      </c>
      <c r="CG84" s="11"/>
      <c r="CH84" s="11">
        <f t="shared" si="320"/>
        <v>0</v>
      </c>
      <c r="CI84" s="12"/>
      <c r="CJ84" s="11">
        <f t="shared" si="321"/>
        <v>0</v>
      </c>
      <c r="CK84" s="11"/>
      <c r="CL84" s="11">
        <f t="shared" si="322"/>
        <v>0</v>
      </c>
      <c r="CM84" s="12"/>
      <c r="CN84" s="11">
        <f t="shared" si="323"/>
        <v>0</v>
      </c>
      <c r="CO84" s="11"/>
      <c r="CP84" s="11">
        <f t="shared" si="324"/>
        <v>0</v>
      </c>
      <c r="CQ84" s="11"/>
      <c r="CR84" s="11">
        <f t="shared" si="325"/>
        <v>0</v>
      </c>
      <c r="CS84" s="49">
        <f t="shared" si="326"/>
        <v>0</v>
      </c>
      <c r="CT84" s="49">
        <f t="shared" si="326"/>
        <v>0</v>
      </c>
      <c r="CU84" s="42">
        <f t="shared" si="327"/>
        <v>0</v>
      </c>
    </row>
    <row r="85" spans="1:99" ht="30" x14ac:dyDescent="0.25">
      <c r="A85" s="47"/>
      <c r="B85" s="47">
        <v>50</v>
      </c>
      <c r="C85" s="16" t="s">
        <v>193</v>
      </c>
      <c r="D85" s="8">
        <v>11480</v>
      </c>
      <c r="E85" s="9">
        <v>2.48</v>
      </c>
      <c r="F85" s="20">
        <v>1</v>
      </c>
      <c r="G85" s="8">
        <v>1.4</v>
      </c>
      <c r="H85" s="8">
        <v>1.68</v>
      </c>
      <c r="I85" s="8">
        <v>2.23</v>
      </c>
      <c r="J85" s="10">
        <v>2.57</v>
      </c>
      <c r="K85" s="11"/>
      <c r="L85" s="11">
        <f t="shared" si="285"/>
        <v>0</v>
      </c>
      <c r="M85" s="11"/>
      <c r="N85" s="11">
        <f t="shared" si="328"/>
        <v>0</v>
      </c>
      <c r="O85" s="11"/>
      <c r="P85" s="11">
        <f t="shared" si="286"/>
        <v>0</v>
      </c>
      <c r="Q85" s="12"/>
      <c r="R85" s="11">
        <f t="shared" si="287"/>
        <v>0</v>
      </c>
      <c r="S85" s="11"/>
      <c r="T85" s="11">
        <f t="shared" si="288"/>
        <v>0</v>
      </c>
      <c r="U85" s="12"/>
      <c r="V85" s="12">
        <f t="shared" si="289"/>
        <v>0</v>
      </c>
      <c r="W85" s="13"/>
      <c r="X85" s="11">
        <f t="shared" si="329"/>
        <v>0</v>
      </c>
      <c r="Y85" s="11"/>
      <c r="Z85" s="11">
        <f t="shared" si="290"/>
        <v>0</v>
      </c>
      <c r="AA85" s="11"/>
      <c r="AB85" s="11">
        <f t="shared" si="291"/>
        <v>0</v>
      </c>
      <c r="AC85" s="11"/>
      <c r="AD85" s="11">
        <f t="shared" si="292"/>
        <v>0</v>
      </c>
      <c r="AE85" s="11"/>
      <c r="AF85" s="11">
        <f t="shared" si="293"/>
        <v>0</v>
      </c>
      <c r="AG85" s="12"/>
      <c r="AH85" s="11">
        <f t="shared" si="294"/>
        <v>0</v>
      </c>
      <c r="AI85" s="116"/>
      <c r="AJ85" s="11">
        <f t="shared" si="295"/>
        <v>0</v>
      </c>
      <c r="AK85" s="12"/>
      <c r="AL85" s="12">
        <f t="shared" si="296"/>
        <v>0</v>
      </c>
      <c r="AM85" s="11"/>
      <c r="AN85" s="11">
        <f t="shared" si="297"/>
        <v>0</v>
      </c>
      <c r="AO85" s="11"/>
      <c r="AP85" s="11">
        <f t="shared" si="298"/>
        <v>0</v>
      </c>
      <c r="AQ85" s="11"/>
      <c r="AR85" s="11">
        <f t="shared" si="299"/>
        <v>0</v>
      </c>
      <c r="AS85" s="11"/>
      <c r="AT85" s="11">
        <f t="shared" si="300"/>
        <v>0</v>
      </c>
      <c r="AU85" s="11"/>
      <c r="AV85" s="11">
        <f t="shared" si="301"/>
        <v>0</v>
      </c>
      <c r="AW85" s="11"/>
      <c r="AX85" s="11">
        <f t="shared" si="302"/>
        <v>0</v>
      </c>
      <c r="AY85" s="11"/>
      <c r="AZ85" s="11">
        <f t="shared" si="303"/>
        <v>0</v>
      </c>
      <c r="BA85" s="11"/>
      <c r="BB85" s="11">
        <f t="shared" si="304"/>
        <v>0</v>
      </c>
      <c r="BC85" s="11"/>
      <c r="BD85" s="11">
        <f t="shared" si="305"/>
        <v>0</v>
      </c>
      <c r="BE85" s="11"/>
      <c r="BF85" s="11">
        <f t="shared" si="306"/>
        <v>0</v>
      </c>
      <c r="BG85" s="11"/>
      <c r="BH85" s="11">
        <f t="shared" si="307"/>
        <v>0</v>
      </c>
      <c r="BI85" s="11"/>
      <c r="BJ85" s="11">
        <f t="shared" si="308"/>
        <v>0</v>
      </c>
      <c r="BK85" s="11"/>
      <c r="BL85" s="11">
        <f t="shared" si="309"/>
        <v>0</v>
      </c>
      <c r="BM85" s="76"/>
      <c r="BN85" s="11">
        <f t="shared" si="310"/>
        <v>0</v>
      </c>
      <c r="BO85" s="11"/>
      <c r="BP85" s="11">
        <f t="shared" si="311"/>
        <v>0</v>
      </c>
      <c r="BQ85" s="12"/>
      <c r="BR85" s="11">
        <f t="shared" si="312"/>
        <v>0</v>
      </c>
      <c r="BS85" s="115"/>
      <c r="BT85" s="115">
        <f t="shared" si="313"/>
        <v>0</v>
      </c>
      <c r="BU85" s="11"/>
      <c r="BV85" s="11">
        <f t="shared" si="314"/>
        <v>0</v>
      </c>
      <c r="BW85" s="12"/>
      <c r="BX85" s="11">
        <f t="shared" si="315"/>
        <v>0</v>
      </c>
      <c r="BY85" s="11"/>
      <c r="BZ85" s="11">
        <f t="shared" si="316"/>
        <v>0</v>
      </c>
      <c r="CA85" s="11"/>
      <c r="CB85" s="11">
        <f t="shared" si="317"/>
        <v>0</v>
      </c>
      <c r="CC85" s="11"/>
      <c r="CD85" s="11">
        <f t="shared" si="318"/>
        <v>0</v>
      </c>
      <c r="CE85" s="11"/>
      <c r="CF85" s="11">
        <f t="shared" si="319"/>
        <v>0</v>
      </c>
      <c r="CG85" s="11"/>
      <c r="CH85" s="11">
        <f t="shared" si="320"/>
        <v>0</v>
      </c>
      <c r="CI85" s="12"/>
      <c r="CJ85" s="11">
        <f t="shared" si="321"/>
        <v>0</v>
      </c>
      <c r="CK85" s="11"/>
      <c r="CL85" s="11">
        <f t="shared" si="322"/>
        <v>0</v>
      </c>
      <c r="CM85" s="12"/>
      <c r="CN85" s="11">
        <f t="shared" si="323"/>
        <v>0</v>
      </c>
      <c r="CO85" s="11"/>
      <c r="CP85" s="11">
        <f t="shared" si="324"/>
        <v>0</v>
      </c>
      <c r="CQ85" s="11"/>
      <c r="CR85" s="11">
        <f t="shared" si="325"/>
        <v>0</v>
      </c>
      <c r="CS85" s="49">
        <f t="shared" si="326"/>
        <v>0</v>
      </c>
      <c r="CT85" s="49">
        <f t="shared" si="326"/>
        <v>0</v>
      </c>
      <c r="CU85" s="42">
        <f t="shared" si="327"/>
        <v>0</v>
      </c>
    </row>
    <row r="86" spans="1:99" ht="45.75" customHeight="1" x14ac:dyDescent="0.25">
      <c r="A86" s="47"/>
      <c r="B86" s="47">
        <v>51</v>
      </c>
      <c r="C86" s="16" t="s">
        <v>194</v>
      </c>
      <c r="D86" s="8">
        <v>11480</v>
      </c>
      <c r="E86" s="9">
        <v>0.4</v>
      </c>
      <c r="F86" s="19">
        <v>1</v>
      </c>
      <c r="G86" s="8">
        <v>1.4</v>
      </c>
      <c r="H86" s="8">
        <v>1.68</v>
      </c>
      <c r="I86" s="8">
        <v>2.23</v>
      </c>
      <c r="J86" s="10">
        <v>2.57</v>
      </c>
      <c r="K86" s="11"/>
      <c r="L86" s="11">
        <f t="shared" si="285"/>
        <v>0</v>
      </c>
      <c r="M86" s="11"/>
      <c r="N86" s="11">
        <f t="shared" si="328"/>
        <v>0</v>
      </c>
      <c r="O86" s="11">
        <v>95</v>
      </c>
      <c r="P86" s="11">
        <f t="shared" si="286"/>
        <v>610736</v>
      </c>
      <c r="Q86" s="12"/>
      <c r="R86" s="11">
        <f t="shared" si="287"/>
        <v>0</v>
      </c>
      <c r="S86" s="11"/>
      <c r="T86" s="11">
        <f t="shared" si="288"/>
        <v>0</v>
      </c>
      <c r="U86" s="12"/>
      <c r="V86" s="12">
        <f t="shared" si="289"/>
        <v>0</v>
      </c>
      <c r="W86" s="13"/>
      <c r="X86" s="11">
        <f t="shared" si="329"/>
        <v>0</v>
      </c>
      <c r="Y86" s="11"/>
      <c r="Z86" s="11">
        <f t="shared" si="290"/>
        <v>0</v>
      </c>
      <c r="AA86" s="11"/>
      <c r="AB86" s="11">
        <f t="shared" si="291"/>
        <v>0</v>
      </c>
      <c r="AC86" s="11">
        <v>4</v>
      </c>
      <c r="AD86" s="11">
        <f t="shared" si="292"/>
        <v>25715.199999999997</v>
      </c>
      <c r="AE86" s="11">
        <v>5</v>
      </c>
      <c r="AF86" s="11">
        <f t="shared" si="293"/>
        <v>38572.799999999996</v>
      </c>
      <c r="AG86" s="12"/>
      <c r="AH86" s="11">
        <f t="shared" si="294"/>
        <v>0</v>
      </c>
      <c r="AI86" s="116"/>
      <c r="AJ86" s="11">
        <f t="shared" si="295"/>
        <v>0</v>
      </c>
      <c r="AK86" s="12"/>
      <c r="AL86" s="12">
        <f t="shared" si="296"/>
        <v>0</v>
      </c>
      <c r="AM86" s="11"/>
      <c r="AN86" s="11">
        <f t="shared" si="297"/>
        <v>0</v>
      </c>
      <c r="AO86" s="11"/>
      <c r="AP86" s="11">
        <f t="shared" si="298"/>
        <v>0</v>
      </c>
      <c r="AQ86" s="11"/>
      <c r="AR86" s="11">
        <f t="shared" si="299"/>
        <v>0</v>
      </c>
      <c r="AS86" s="11"/>
      <c r="AT86" s="11">
        <f t="shared" si="300"/>
        <v>0</v>
      </c>
      <c r="AU86" s="11">
        <v>3</v>
      </c>
      <c r="AV86" s="11">
        <f t="shared" si="301"/>
        <v>19286.399999999998</v>
      </c>
      <c r="AW86" s="11"/>
      <c r="AX86" s="11">
        <f t="shared" si="302"/>
        <v>0</v>
      </c>
      <c r="AY86" s="11">
        <v>2</v>
      </c>
      <c r="AZ86" s="11">
        <f t="shared" si="303"/>
        <v>12857.599999999999</v>
      </c>
      <c r="BA86" s="11"/>
      <c r="BB86" s="11">
        <f t="shared" si="304"/>
        <v>0</v>
      </c>
      <c r="BC86" s="11"/>
      <c r="BD86" s="11">
        <f t="shared" si="305"/>
        <v>0</v>
      </c>
      <c r="BE86" s="11"/>
      <c r="BF86" s="11">
        <f t="shared" si="306"/>
        <v>0</v>
      </c>
      <c r="BG86" s="11"/>
      <c r="BH86" s="11">
        <f t="shared" si="307"/>
        <v>0</v>
      </c>
      <c r="BI86" s="11"/>
      <c r="BJ86" s="11">
        <f t="shared" si="308"/>
        <v>0</v>
      </c>
      <c r="BK86" s="11"/>
      <c r="BL86" s="11">
        <f t="shared" si="309"/>
        <v>0</v>
      </c>
      <c r="BM86" s="76"/>
      <c r="BN86" s="11">
        <f t="shared" si="310"/>
        <v>0</v>
      </c>
      <c r="BO86" s="71"/>
      <c r="BP86" s="11">
        <f t="shared" si="311"/>
        <v>0</v>
      </c>
      <c r="BQ86" s="12"/>
      <c r="BR86" s="11">
        <f t="shared" si="312"/>
        <v>0</v>
      </c>
      <c r="BS86" s="115"/>
      <c r="BT86" s="115">
        <f t="shared" si="313"/>
        <v>0</v>
      </c>
      <c r="BU86" s="11"/>
      <c r="BV86" s="11">
        <f t="shared" si="314"/>
        <v>0</v>
      </c>
      <c r="BW86" s="70"/>
      <c r="BX86" s="11">
        <f t="shared" si="315"/>
        <v>0</v>
      </c>
      <c r="BY86" s="71">
        <v>3</v>
      </c>
      <c r="BZ86" s="11">
        <f t="shared" si="316"/>
        <v>23143.68</v>
      </c>
      <c r="CA86" s="11"/>
      <c r="CB86" s="11">
        <f t="shared" si="317"/>
        <v>0</v>
      </c>
      <c r="CC86" s="11">
        <v>3</v>
      </c>
      <c r="CD86" s="11">
        <f t="shared" si="318"/>
        <v>23143.68</v>
      </c>
      <c r="CE86" s="11"/>
      <c r="CF86" s="11">
        <f t="shared" si="319"/>
        <v>0</v>
      </c>
      <c r="CG86" s="11"/>
      <c r="CH86" s="11">
        <f t="shared" si="320"/>
        <v>0</v>
      </c>
      <c r="CI86" s="12"/>
      <c r="CJ86" s="11">
        <f t="shared" si="321"/>
        <v>0</v>
      </c>
      <c r="CK86" s="11"/>
      <c r="CL86" s="11">
        <f t="shared" si="322"/>
        <v>0</v>
      </c>
      <c r="CM86" s="12"/>
      <c r="CN86" s="11">
        <f t="shared" si="323"/>
        <v>0</v>
      </c>
      <c r="CO86" s="71"/>
      <c r="CP86" s="11">
        <f t="shared" si="324"/>
        <v>0</v>
      </c>
      <c r="CQ86" s="11"/>
      <c r="CR86" s="11">
        <f t="shared" si="325"/>
        <v>0</v>
      </c>
      <c r="CS86" s="49">
        <f t="shared" si="326"/>
        <v>115</v>
      </c>
      <c r="CT86" s="49">
        <f t="shared" si="326"/>
        <v>753455.3600000001</v>
      </c>
      <c r="CU86" s="42">
        <f t="shared" si="327"/>
        <v>115</v>
      </c>
    </row>
    <row r="87" spans="1:99" ht="30" x14ac:dyDescent="0.25">
      <c r="A87" s="47"/>
      <c r="B87" s="47">
        <v>52</v>
      </c>
      <c r="C87" s="7" t="s">
        <v>195</v>
      </c>
      <c r="D87" s="8">
        <v>11480</v>
      </c>
      <c r="E87" s="9">
        <v>7.77</v>
      </c>
      <c r="F87" s="19">
        <v>1</v>
      </c>
      <c r="G87" s="8">
        <v>1.4</v>
      </c>
      <c r="H87" s="8">
        <v>1.68</v>
      </c>
      <c r="I87" s="8">
        <v>2.23</v>
      </c>
      <c r="J87" s="10">
        <v>2.57</v>
      </c>
      <c r="K87" s="11">
        <v>0</v>
      </c>
      <c r="L87" s="11">
        <f t="shared" si="285"/>
        <v>0</v>
      </c>
      <c r="M87" s="11">
        <v>0</v>
      </c>
      <c r="N87" s="11">
        <f t="shared" si="328"/>
        <v>0</v>
      </c>
      <c r="O87" s="11"/>
      <c r="P87" s="11">
        <f t="shared" si="286"/>
        <v>0</v>
      </c>
      <c r="Q87" s="12">
        <v>0</v>
      </c>
      <c r="R87" s="11">
        <f t="shared" si="287"/>
        <v>0</v>
      </c>
      <c r="S87" s="11">
        <v>0</v>
      </c>
      <c r="T87" s="11">
        <f t="shared" si="288"/>
        <v>0</v>
      </c>
      <c r="U87" s="12"/>
      <c r="V87" s="12">
        <f t="shared" si="289"/>
        <v>0</v>
      </c>
      <c r="W87" s="13"/>
      <c r="X87" s="11">
        <f t="shared" si="329"/>
        <v>0</v>
      </c>
      <c r="Y87" s="11">
        <v>0</v>
      </c>
      <c r="Z87" s="11">
        <f t="shared" si="290"/>
        <v>0</v>
      </c>
      <c r="AA87" s="11">
        <v>0</v>
      </c>
      <c r="AB87" s="11">
        <f t="shared" si="291"/>
        <v>0</v>
      </c>
      <c r="AC87" s="11">
        <v>0</v>
      </c>
      <c r="AD87" s="11">
        <f t="shared" si="292"/>
        <v>0</v>
      </c>
      <c r="AE87" s="11">
        <v>0</v>
      </c>
      <c r="AF87" s="11">
        <f t="shared" si="293"/>
        <v>0</v>
      </c>
      <c r="AG87" s="12">
        <v>0</v>
      </c>
      <c r="AH87" s="11">
        <f t="shared" si="294"/>
        <v>0</v>
      </c>
      <c r="AI87" s="116"/>
      <c r="AJ87" s="11">
        <f t="shared" si="295"/>
        <v>0</v>
      </c>
      <c r="AK87" s="12"/>
      <c r="AL87" s="12">
        <f t="shared" si="296"/>
        <v>0</v>
      </c>
      <c r="AM87" s="11">
        <v>0</v>
      </c>
      <c r="AN87" s="11">
        <f t="shared" si="297"/>
        <v>0</v>
      </c>
      <c r="AO87" s="11">
        <v>0</v>
      </c>
      <c r="AP87" s="11">
        <f t="shared" si="298"/>
        <v>0</v>
      </c>
      <c r="AQ87" s="11"/>
      <c r="AR87" s="11">
        <f t="shared" si="299"/>
        <v>0</v>
      </c>
      <c r="AS87" s="11"/>
      <c r="AT87" s="11">
        <f t="shared" si="300"/>
        <v>0</v>
      </c>
      <c r="AU87" s="11"/>
      <c r="AV87" s="11">
        <f t="shared" si="301"/>
        <v>0</v>
      </c>
      <c r="AW87" s="11">
        <v>0</v>
      </c>
      <c r="AX87" s="11">
        <f t="shared" si="302"/>
        <v>0</v>
      </c>
      <c r="AY87" s="11">
        <v>0</v>
      </c>
      <c r="AZ87" s="11">
        <f t="shared" si="303"/>
        <v>0</v>
      </c>
      <c r="BA87" s="11">
        <v>0</v>
      </c>
      <c r="BB87" s="11">
        <f t="shared" si="304"/>
        <v>0</v>
      </c>
      <c r="BC87" s="11">
        <v>0</v>
      </c>
      <c r="BD87" s="11">
        <f t="shared" si="305"/>
        <v>0</v>
      </c>
      <c r="BE87" s="11">
        <v>0</v>
      </c>
      <c r="BF87" s="11">
        <f t="shared" si="306"/>
        <v>0</v>
      </c>
      <c r="BG87" s="11"/>
      <c r="BH87" s="11">
        <f t="shared" si="307"/>
        <v>0</v>
      </c>
      <c r="BI87" s="11">
        <v>0</v>
      </c>
      <c r="BJ87" s="11">
        <f t="shared" si="308"/>
        <v>0</v>
      </c>
      <c r="BK87" s="11">
        <v>0</v>
      </c>
      <c r="BL87" s="11">
        <f t="shared" si="309"/>
        <v>0</v>
      </c>
      <c r="BM87" s="76">
        <v>0</v>
      </c>
      <c r="BN87" s="11">
        <f t="shared" si="310"/>
        <v>0</v>
      </c>
      <c r="BO87" s="11">
        <v>0</v>
      </c>
      <c r="BP87" s="11">
        <f t="shared" si="311"/>
        <v>0</v>
      </c>
      <c r="BQ87" s="12">
        <v>0</v>
      </c>
      <c r="BR87" s="11">
        <f t="shared" si="312"/>
        <v>0</v>
      </c>
      <c r="BS87" s="115">
        <v>0</v>
      </c>
      <c r="BT87" s="115">
        <f t="shared" si="313"/>
        <v>0</v>
      </c>
      <c r="BU87" s="11">
        <v>0</v>
      </c>
      <c r="BV87" s="11">
        <f t="shared" si="314"/>
        <v>0</v>
      </c>
      <c r="BW87" s="12"/>
      <c r="BX87" s="11">
        <f t="shared" si="315"/>
        <v>0</v>
      </c>
      <c r="BY87" s="11">
        <v>0</v>
      </c>
      <c r="BZ87" s="11">
        <f t="shared" si="316"/>
        <v>0</v>
      </c>
      <c r="CA87" s="11">
        <v>0</v>
      </c>
      <c r="CB87" s="11">
        <f t="shared" si="317"/>
        <v>0</v>
      </c>
      <c r="CC87" s="11">
        <v>0</v>
      </c>
      <c r="CD87" s="11">
        <f t="shared" si="318"/>
        <v>0</v>
      </c>
      <c r="CE87" s="11">
        <v>0</v>
      </c>
      <c r="CF87" s="11">
        <f t="shared" si="319"/>
        <v>0</v>
      </c>
      <c r="CG87" s="11"/>
      <c r="CH87" s="11">
        <f t="shared" si="320"/>
        <v>0</v>
      </c>
      <c r="CI87" s="12"/>
      <c r="CJ87" s="11">
        <f t="shared" si="321"/>
        <v>0</v>
      </c>
      <c r="CK87" s="11">
        <v>0</v>
      </c>
      <c r="CL87" s="11">
        <f t="shared" si="322"/>
        <v>0</v>
      </c>
      <c r="CM87" s="12">
        <v>0</v>
      </c>
      <c r="CN87" s="11">
        <f t="shared" si="323"/>
        <v>0</v>
      </c>
      <c r="CO87" s="11">
        <v>0</v>
      </c>
      <c r="CP87" s="11">
        <f t="shared" si="324"/>
        <v>0</v>
      </c>
      <c r="CQ87" s="11"/>
      <c r="CR87" s="11">
        <f t="shared" si="325"/>
        <v>0</v>
      </c>
      <c r="CS87" s="49">
        <f t="shared" si="326"/>
        <v>0</v>
      </c>
      <c r="CT87" s="49">
        <f t="shared" si="326"/>
        <v>0</v>
      </c>
      <c r="CU87" s="42">
        <f t="shared" si="327"/>
        <v>0</v>
      </c>
    </row>
    <row r="88" spans="1:99" ht="45" x14ac:dyDescent="0.25">
      <c r="A88" s="47"/>
      <c r="B88" s="47">
        <v>53</v>
      </c>
      <c r="C88" s="7" t="s">
        <v>196</v>
      </c>
      <c r="D88" s="8">
        <v>11480</v>
      </c>
      <c r="E88" s="9">
        <v>6.3</v>
      </c>
      <c r="F88" s="19">
        <v>1</v>
      </c>
      <c r="G88" s="8">
        <v>1.4</v>
      </c>
      <c r="H88" s="8">
        <v>1.68</v>
      </c>
      <c r="I88" s="8">
        <v>2.23</v>
      </c>
      <c r="J88" s="10">
        <v>2.57</v>
      </c>
      <c r="K88" s="11">
        <v>0</v>
      </c>
      <c r="L88" s="11">
        <f t="shared" si="285"/>
        <v>0</v>
      </c>
      <c r="M88" s="11">
        <v>0</v>
      </c>
      <c r="N88" s="11">
        <f t="shared" si="328"/>
        <v>0</v>
      </c>
      <c r="O88" s="11"/>
      <c r="P88" s="11">
        <f t="shared" si="286"/>
        <v>0</v>
      </c>
      <c r="Q88" s="12">
        <v>4</v>
      </c>
      <c r="R88" s="11">
        <f t="shared" si="287"/>
        <v>405014.39999999997</v>
      </c>
      <c r="S88" s="11">
        <v>0</v>
      </c>
      <c r="T88" s="11">
        <f t="shared" si="288"/>
        <v>0</v>
      </c>
      <c r="U88" s="12"/>
      <c r="V88" s="12">
        <f t="shared" si="289"/>
        <v>0</v>
      </c>
      <c r="W88" s="13"/>
      <c r="X88" s="11">
        <f t="shared" si="329"/>
        <v>0</v>
      </c>
      <c r="Y88" s="11">
        <v>0</v>
      </c>
      <c r="Z88" s="11">
        <f t="shared" si="290"/>
        <v>0</v>
      </c>
      <c r="AA88" s="11">
        <v>0</v>
      </c>
      <c r="AB88" s="11">
        <f t="shared" si="291"/>
        <v>0</v>
      </c>
      <c r="AC88" s="11">
        <v>0</v>
      </c>
      <c r="AD88" s="11">
        <f t="shared" si="292"/>
        <v>0</v>
      </c>
      <c r="AE88" s="11">
        <v>4</v>
      </c>
      <c r="AF88" s="11">
        <f t="shared" si="293"/>
        <v>486017.27999999997</v>
      </c>
      <c r="AG88" s="12">
        <v>0</v>
      </c>
      <c r="AH88" s="11">
        <f t="shared" si="294"/>
        <v>0</v>
      </c>
      <c r="AI88" s="116"/>
      <c r="AJ88" s="11">
        <f t="shared" si="295"/>
        <v>0</v>
      </c>
      <c r="AK88" s="12"/>
      <c r="AL88" s="12">
        <f t="shared" si="296"/>
        <v>0</v>
      </c>
      <c r="AM88" s="11">
        <v>0</v>
      </c>
      <c r="AN88" s="11">
        <f t="shared" si="297"/>
        <v>0</v>
      </c>
      <c r="AO88" s="11">
        <v>0</v>
      </c>
      <c r="AP88" s="11">
        <f t="shared" si="298"/>
        <v>0</v>
      </c>
      <c r="AQ88" s="11"/>
      <c r="AR88" s="11">
        <f t="shared" si="299"/>
        <v>0</v>
      </c>
      <c r="AS88" s="11"/>
      <c r="AT88" s="11">
        <f t="shared" si="300"/>
        <v>0</v>
      </c>
      <c r="AU88" s="11"/>
      <c r="AV88" s="11">
        <f t="shared" si="301"/>
        <v>0</v>
      </c>
      <c r="AW88" s="11">
        <v>0</v>
      </c>
      <c r="AX88" s="11">
        <f t="shared" si="302"/>
        <v>0</v>
      </c>
      <c r="AY88" s="11">
        <v>0</v>
      </c>
      <c r="AZ88" s="11">
        <f t="shared" si="303"/>
        <v>0</v>
      </c>
      <c r="BA88" s="11">
        <v>0</v>
      </c>
      <c r="BB88" s="11">
        <f t="shared" si="304"/>
        <v>0</v>
      </c>
      <c r="BC88" s="11">
        <v>0</v>
      </c>
      <c r="BD88" s="11">
        <f t="shared" si="305"/>
        <v>0</v>
      </c>
      <c r="BE88" s="11">
        <v>0</v>
      </c>
      <c r="BF88" s="11">
        <f t="shared" si="306"/>
        <v>0</v>
      </c>
      <c r="BG88" s="11"/>
      <c r="BH88" s="11">
        <f t="shared" si="307"/>
        <v>0</v>
      </c>
      <c r="BI88" s="11">
        <v>0</v>
      </c>
      <c r="BJ88" s="11">
        <f t="shared" si="308"/>
        <v>0</v>
      </c>
      <c r="BK88" s="11">
        <v>0</v>
      </c>
      <c r="BL88" s="11">
        <f t="shared" si="309"/>
        <v>0</v>
      </c>
      <c r="BM88" s="76">
        <v>0</v>
      </c>
      <c r="BN88" s="11">
        <f t="shared" si="310"/>
        <v>0</v>
      </c>
      <c r="BO88" s="11">
        <v>0</v>
      </c>
      <c r="BP88" s="11">
        <f t="shared" si="311"/>
        <v>0</v>
      </c>
      <c r="BQ88" s="12">
        <v>0</v>
      </c>
      <c r="BR88" s="11">
        <f t="shared" si="312"/>
        <v>0</v>
      </c>
      <c r="BS88" s="115">
        <v>0</v>
      </c>
      <c r="BT88" s="115">
        <f t="shared" si="313"/>
        <v>0</v>
      </c>
      <c r="BU88" s="11">
        <v>0</v>
      </c>
      <c r="BV88" s="11">
        <f t="shared" si="314"/>
        <v>0</v>
      </c>
      <c r="BW88" s="12"/>
      <c r="BX88" s="11">
        <f t="shared" si="315"/>
        <v>0</v>
      </c>
      <c r="BY88" s="11">
        <v>0</v>
      </c>
      <c r="BZ88" s="11">
        <f t="shared" si="316"/>
        <v>0</v>
      </c>
      <c r="CA88" s="11">
        <v>0</v>
      </c>
      <c r="CB88" s="11">
        <f t="shared" si="317"/>
        <v>0</v>
      </c>
      <c r="CC88" s="11">
        <v>0</v>
      </c>
      <c r="CD88" s="11">
        <f t="shared" si="318"/>
        <v>0</v>
      </c>
      <c r="CE88" s="11">
        <v>0</v>
      </c>
      <c r="CF88" s="11">
        <f t="shared" si="319"/>
        <v>0</v>
      </c>
      <c r="CG88" s="11"/>
      <c r="CH88" s="11">
        <f t="shared" si="320"/>
        <v>0</v>
      </c>
      <c r="CI88" s="12"/>
      <c r="CJ88" s="11">
        <f t="shared" si="321"/>
        <v>0</v>
      </c>
      <c r="CK88" s="11">
        <v>0</v>
      </c>
      <c r="CL88" s="11">
        <f t="shared" si="322"/>
        <v>0</v>
      </c>
      <c r="CM88" s="12">
        <v>0</v>
      </c>
      <c r="CN88" s="11">
        <f t="shared" si="323"/>
        <v>0</v>
      </c>
      <c r="CO88" s="11">
        <v>0</v>
      </c>
      <c r="CP88" s="11">
        <f t="shared" si="324"/>
        <v>0</v>
      </c>
      <c r="CQ88" s="11"/>
      <c r="CR88" s="11">
        <f t="shared" si="325"/>
        <v>0</v>
      </c>
      <c r="CS88" s="49">
        <f t="shared" si="326"/>
        <v>8</v>
      </c>
      <c r="CT88" s="49">
        <f t="shared" si="326"/>
        <v>891031.67999999993</v>
      </c>
      <c r="CU88" s="42">
        <f t="shared" si="327"/>
        <v>8</v>
      </c>
    </row>
    <row r="89" spans="1:99" ht="60" x14ac:dyDescent="0.25">
      <c r="A89" s="47"/>
      <c r="B89" s="47">
        <v>54</v>
      </c>
      <c r="C89" s="7" t="s">
        <v>197</v>
      </c>
      <c r="D89" s="8">
        <v>11480</v>
      </c>
      <c r="E89" s="9">
        <v>0.45</v>
      </c>
      <c r="F89" s="19">
        <v>1</v>
      </c>
      <c r="G89" s="8">
        <v>1.4</v>
      </c>
      <c r="H89" s="8">
        <v>1.68</v>
      </c>
      <c r="I89" s="8">
        <v>2.23</v>
      </c>
      <c r="J89" s="10">
        <v>2.57</v>
      </c>
      <c r="K89" s="11"/>
      <c r="L89" s="11">
        <f t="shared" si="285"/>
        <v>0</v>
      </c>
      <c r="M89" s="11"/>
      <c r="N89" s="11">
        <f t="shared" si="328"/>
        <v>0</v>
      </c>
      <c r="O89" s="11"/>
      <c r="P89" s="11">
        <f t="shared" si="286"/>
        <v>0</v>
      </c>
      <c r="Q89" s="12">
        <v>200</v>
      </c>
      <c r="R89" s="11">
        <f t="shared" si="287"/>
        <v>1446480</v>
      </c>
      <c r="S89" s="11"/>
      <c r="T89" s="11">
        <f t="shared" si="288"/>
        <v>0</v>
      </c>
      <c r="U89" s="12"/>
      <c r="V89" s="12">
        <f t="shared" si="289"/>
        <v>0</v>
      </c>
      <c r="W89" s="13"/>
      <c r="X89" s="11">
        <f t="shared" si="329"/>
        <v>0</v>
      </c>
      <c r="Y89" s="11"/>
      <c r="Z89" s="11">
        <f t="shared" si="290"/>
        <v>0</v>
      </c>
      <c r="AA89" s="11"/>
      <c r="AB89" s="11">
        <f t="shared" si="291"/>
        <v>0</v>
      </c>
      <c r="AC89" s="11"/>
      <c r="AD89" s="11">
        <f t="shared" si="292"/>
        <v>0</v>
      </c>
      <c r="AE89" s="11"/>
      <c r="AF89" s="11">
        <f t="shared" si="293"/>
        <v>0</v>
      </c>
      <c r="AG89" s="12"/>
      <c r="AH89" s="11">
        <f t="shared" si="294"/>
        <v>0</v>
      </c>
      <c r="AI89" s="116"/>
      <c r="AJ89" s="11">
        <f t="shared" si="295"/>
        <v>0</v>
      </c>
      <c r="AK89" s="12"/>
      <c r="AL89" s="12">
        <f t="shared" si="296"/>
        <v>0</v>
      </c>
      <c r="AM89" s="11"/>
      <c r="AN89" s="11">
        <f t="shared" si="297"/>
        <v>0</v>
      </c>
      <c r="AO89" s="11"/>
      <c r="AP89" s="11">
        <f t="shared" si="298"/>
        <v>0</v>
      </c>
      <c r="AQ89" s="11"/>
      <c r="AR89" s="11">
        <f t="shared" si="299"/>
        <v>0</v>
      </c>
      <c r="AS89" s="11"/>
      <c r="AT89" s="11">
        <f t="shared" si="300"/>
        <v>0</v>
      </c>
      <c r="AU89" s="11"/>
      <c r="AV89" s="11">
        <f t="shared" si="301"/>
        <v>0</v>
      </c>
      <c r="AW89" s="11"/>
      <c r="AX89" s="11">
        <f t="shared" si="302"/>
        <v>0</v>
      </c>
      <c r="AY89" s="11"/>
      <c r="AZ89" s="11">
        <f t="shared" si="303"/>
        <v>0</v>
      </c>
      <c r="BA89" s="11"/>
      <c r="BB89" s="11">
        <f t="shared" si="304"/>
        <v>0</v>
      </c>
      <c r="BC89" s="11"/>
      <c r="BD89" s="11">
        <f t="shared" si="305"/>
        <v>0</v>
      </c>
      <c r="BE89" s="11"/>
      <c r="BF89" s="11">
        <f t="shared" si="306"/>
        <v>0</v>
      </c>
      <c r="BG89" s="11"/>
      <c r="BH89" s="11">
        <f t="shared" si="307"/>
        <v>0</v>
      </c>
      <c r="BI89" s="11"/>
      <c r="BJ89" s="11">
        <f t="shared" si="308"/>
        <v>0</v>
      </c>
      <c r="BK89" s="11"/>
      <c r="BL89" s="11">
        <f t="shared" si="309"/>
        <v>0</v>
      </c>
      <c r="BM89" s="76"/>
      <c r="BN89" s="11">
        <f t="shared" si="310"/>
        <v>0</v>
      </c>
      <c r="BO89" s="11"/>
      <c r="BP89" s="11">
        <f t="shared" si="311"/>
        <v>0</v>
      </c>
      <c r="BQ89" s="12"/>
      <c r="BR89" s="11">
        <f t="shared" si="312"/>
        <v>0</v>
      </c>
      <c r="BS89" s="115"/>
      <c r="BT89" s="115">
        <f t="shared" si="313"/>
        <v>0</v>
      </c>
      <c r="BU89" s="11"/>
      <c r="BV89" s="11">
        <f t="shared" si="314"/>
        <v>0</v>
      </c>
      <c r="BW89" s="12"/>
      <c r="BX89" s="11">
        <f t="shared" si="315"/>
        <v>0</v>
      </c>
      <c r="BY89" s="11"/>
      <c r="BZ89" s="11">
        <f t="shared" si="316"/>
        <v>0</v>
      </c>
      <c r="CA89" s="11"/>
      <c r="CB89" s="11">
        <f t="shared" si="317"/>
        <v>0</v>
      </c>
      <c r="CC89" s="11"/>
      <c r="CD89" s="11">
        <f t="shared" si="318"/>
        <v>0</v>
      </c>
      <c r="CE89" s="11"/>
      <c r="CF89" s="11">
        <f t="shared" si="319"/>
        <v>0</v>
      </c>
      <c r="CG89" s="11"/>
      <c r="CH89" s="11">
        <f t="shared" si="320"/>
        <v>0</v>
      </c>
      <c r="CI89" s="12"/>
      <c r="CJ89" s="11">
        <f t="shared" si="321"/>
        <v>0</v>
      </c>
      <c r="CK89" s="11"/>
      <c r="CL89" s="11">
        <f t="shared" si="322"/>
        <v>0</v>
      </c>
      <c r="CM89" s="12"/>
      <c r="CN89" s="11">
        <f t="shared" si="323"/>
        <v>0</v>
      </c>
      <c r="CO89" s="11"/>
      <c r="CP89" s="11">
        <f t="shared" si="324"/>
        <v>0</v>
      </c>
      <c r="CQ89" s="11"/>
      <c r="CR89" s="11">
        <f t="shared" si="325"/>
        <v>0</v>
      </c>
      <c r="CS89" s="49">
        <f t="shared" si="326"/>
        <v>200</v>
      </c>
      <c r="CT89" s="49">
        <f t="shared" si="326"/>
        <v>1446480</v>
      </c>
      <c r="CU89" s="42">
        <f t="shared" si="327"/>
        <v>200</v>
      </c>
    </row>
    <row r="90" spans="1:99" ht="60" x14ac:dyDescent="0.25">
      <c r="A90" s="47"/>
      <c r="B90" s="47">
        <v>55</v>
      </c>
      <c r="C90" s="7" t="s">
        <v>198</v>
      </c>
      <c r="D90" s="8">
        <v>11480</v>
      </c>
      <c r="E90" s="9">
        <v>1.2</v>
      </c>
      <c r="F90" s="19">
        <v>1</v>
      </c>
      <c r="G90" s="8">
        <v>1.4</v>
      </c>
      <c r="H90" s="8">
        <v>1.68</v>
      </c>
      <c r="I90" s="8">
        <v>2.23</v>
      </c>
      <c r="J90" s="10">
        <v>2.57</v>
      </c>
      <c r="K90" s="11"/>
      <c r="L90" s="11">
        <f t="shared" si="285"/>
        <v>0</v>
      </c>
      <c r="M90" s="11"/>
      <c r="N90" s="11">
        <f t="shared" si="328"/>
        <v>0</v>
      </c>
      <c r="O90" s="11"/>
      <c r="P90" s="11">
        <f t="shared" si="286"/>
        <v>0</v>
      </c>
      <c r="Q90" s="12">
        <v>30</v>
      </c>
      <c r="R90" s="11">
        <f t="shared" si="287"/>
        <v>578592</v>
      </c>
      <c r="S90" s="11"/>
      <c r="T90" s="11">
        <f t="shared" si="288"/>
        <v>0</v>
      </c>
      <c r="U90" s="12"/>
      <c r="V90" s="12">
        <f t="shared" si="289"/>
        <v>0</v>
      </c>
      <c r="W90" s="13"/>
      <c r="X90" s="11">
        <f t="shared" si="329"/>
        <v>0</v>
      </c>
      <c r="Y90" s="11"/>
      <c r="Z90" s="11">
        <f t="shared" si="290"/>
        <v>0</v>
      </c>
      <c r="AA90" s="11"/>
      <c r="AB90" s="11">
        <f t="shared" si="291"/>
        <v>0</v>
      </c>
      <c r="AC90" s="11"/>
      <c r="AD90" s="11">
        <f t="shared" si="292"/>
        <v>0</v>
      </c>
      <c r="AE90" s="11"/>
      <c r="AF90" s="11">
        <f t="shared" si="293"/>
        <v>0</v>
      </c>
      <c r="AG90" s="12"/>
      <c r="AH90" s="11">
        <f t="shared" si="294"/>
        <v>0</v>
      </c>
      <c r="AI90" s="116"/>
      <c r="AJ90" s="11">
        <f t="shared" si="295"/>
        <v>0</v>
      </c>
      <c r="AK90" s="12"/>
      <c r="AL90" s="12">
        <f t="shared" si="296"/>
        <v>0</v>
      </c>
      <c r="AM90" s="11"/>
      <c r="AN90" s="11">
        <f t="shared" si="297"/>
        <v>0</v>
      </c>
      <c r="AO90" s="11"/>
      <c r="AP90" s="11">
        <f t="shared" si="298"/>
        <v>0</v>
      </c>
      <c r="AQ90" s="11"/>
      <c r="AR90" s="11">
        <f t="shared" si="299"/>
        <v>0</v>
      </c>
      <c r="AS90" s="11"/>
      <c r="AT90" s="11">
        <f t="shared" si="300"/>
        <v>0</v>
      </c>
      <c r="AU90" s="11"/>
      <c r="AV90" s="11">
        <f t="shared" si="301"/>
        <v>0</v>
      </c>
      <c r="AW90" s="11"/>
      <c r="AX90" s="11">
        <f t="shared" si="302"/>
        <v>0</v>
      </c>
      <c r="AY90" s="11"/>
      <c r="AZ90" s="11">
        <f t="shared" si="303"/>
        <v>0</v>
      </c>
      <c r="BA90" s="11"/>
      <c r="BB90" s="11">
        <f t="shared" si="304"/>
        <v>0</v>
      </c>
      <c r="BC90" s="11"/>
      <c r="BD90" s="11">
        <f t="shared" si="305"/>
        <v>0</v>
      </c>
      <c r="BE90" s="11"/>
      <c r="BF90" s="11">
        <f t="shared" si="306"/>
        <v>0</v>
      </c>
      <c r="BG90" s="11"/>
      <c r="BH90" s="11">
        <f t="shared" si="307"/>
        <v>0</v>
      </c>
      <c r="BI90" s="11"/>
      <c r="BJ90" s="11">
        <f t="shared" si="308"/>
        <v>0</v>
      </c>
      <c r="BK90" s="11"/>
      <c r="BL90" s="11">
        <f t="shared" si="309"/>
        <v>0</v>
      </c>
      <c r="BM90" s="76"/>
      <c r="BN90" s="11">
        <f t="shared" si="310"/>
        <v>0</v>
      </c>
      <c r="BO90" s="11"/>
      <c r="BP90" s="11">
        <f t="shared" si="311"/>
        <v>0</v>
      </c>
      <c r="BQ90" s="12"/>
      <c r="BR90" s="11">
        <f t="shared" si="312"/>
        <v>0</v>
      </c>
      <c r="BS90" s="115"/>
      <c r="BT90" s="115">
        <f t="shared" si="313"/>
        <v>0</v>
      </c>
      <c r="BU90" s="11"/>
      <c r="BV90" s="11">
        <f t="shared" si="314"/>
        <v>0</v>
      </c>
      <c r="BW90" s="12"/>
      <c r="BX90" s="11">
        <f t="shared" si="315"/>
        <v>0</v>
      </c>
      <c r="BY90" s="11"/>
      <c r="BZ90" s="11">
        <f t="shared" si="316"/>
        <v>0</v>
      </c>
      <c r="CA90" s="11"/>
      <c r="CB90" s="11">
        <f t="shared" si="317"/>
        <v>0</v>
      </c>
      <c r="CC90" s="11"/>
      <c r="CD90" s="11">
        <f t="shared" si="318"/>
        <v>0</v>
      </c>
      <c r="CE90" s="11"/>
      <c r="CF90" s="11">
        <f t="shared" si="319"/>
        <v>0</v>
      </c>
      <c r="CG90" s="11"/>
      <c r="CH90" s="11">
        <f t="shared" si="320"/>
        <v>0</v>
      </c>
      <c r="CI90" s="12"/>
      <c r="CJ90" s="11">
        <f t="shared" si="321"/>
        <v>0</v>
      </c>
      <c r="CK90" s="11"/>
      <c r="CL90" s="11">
        <f t="shared" si="322"/>
        <v>0</v>
      </c>
      <c r="CM90" s="12"/>
      <c r="CN90" s="11">
        <f t="shared" si="323"/>
        <v>0</v>
      </c>
      <c r="CO90" s="11"/>
      <c r="CP90" s="11">
        <f t="shared" si="324"/>
        <v>0</v>
      </c>
      <c r="CQ90" s="11"/>
      <c r="CR90" s="11">
        <f t="shared" si="325"/>
        <v>0</v>
      </c>
      <c r="CS90" s="49">
        <f t="shared" si="326"/>
        <v>30</v>
      </c>
      <c r="CT90" s="49">
        <f t="shared" si="326"/>
        <v>578592</v>
      </c>
      <c r="CU90" s="42">
        <f t="shared" si="327"/>
        <v>30</v>
      </c>
    </row>
    <row r="91" spans="1:99" ht="60" x14ac:dyDescent="0.25">
      <c r="A91" s="47"/>
      <c r="B91" s="47">
        <v>56</v>
      </c>
      <c r="C91" s="7" t="s">
        <v>199</v>
      </c>
      <c r="D91" s="8">
        <v>11480</v>
      </c>
      <c r="E91" s="9">
        <v>2.19</v>
      </c>
      <c r="F91" s="19">
        <v>1</v>
      </c>
      <c r="G91" s="8">
        <v>1.4</v>
      </c>
      <c r="H91" s="8">
        <v>1.68</v>
      </c>
      <c r="I91" s="8">
        <v>2.23</v>
      </c>
      <c r="J91" s="10">
        <v>2.57</v>
      </c>
      <c r="K91" s="11">
        <v>0</v>
      </c>
      <c r="L91" s="11">
        <f t="shared" si="285"/>
        <v>0</v>
      </c>
      <c r="M91" s="11">
        <v>0</v>
      </c>
      <c r="N91" s="11">
        <f t="shared" si="328"/>
        <v>0</v>
      </c>
      <c r="O91" s="11"/>
      <c r="P91" s="11">
        <f t="shared" si="286"/>
        <v>0</v>
      </c>
      <c r="Q91" s="12">
        <v>14</v>
      </c>
      <c r="R91" s="11">
        <f t="shared" si="287"/>
        <v>492767.51999999996</v>
      </c>
      <c r="S91" s="11">
        <v>0</v>
      </c>
      <c r="T91" s="11">
        <f t="shared" si="288"/>
        <v>0</v>
      </c>
      <c r="U91" s="12"/>
      <c r="V91" s="12">
        <f t="shared" si="289"/>
        <v>0</v>
      </c>
      <c r="W91" s="13"/>
      <c r="X91" s="11">
        <f t="shared" si="329"/>
        <v>0</v>
      </c>
      <c r="Y91" s="11">
        <v>0</v>
      </c>
      <c r="Z91" s="11">
        <f t="shared" si="290"/>
        <v>0</v>
      </c>
      <c r="AA91" s="11">
        <v>0</v>
      </c>
      <c r="AB91" s="11">
        <f t="shared" si="291"/>
        <v>0</v>
      </c>
      <c r="AC91" s="11"/>
      <c r="AD91" s="11">
        <f t="shared" si="292"/>
        <v>0</v>
      </c>
      <c r="AE91" s="11">
        <v>67</v>
      </c>
      <c r="AF91" s="11">
        <f t="shared" si="293"/>
        <v>2829893.4719999996</v>
      </c>
      <c r="AG91" s="12">
        <v>0</v>
      </c>
      <c r="AH91" s="11">
        <f t="shared" si="294"/>
        <v>0</v>
      </c>
      <c r="AI91" s="116"/>
      <c r="AJ91" s="11">
        <f t="shared" si="295"/>
        <v>0</v>
      </c>
      <c r="AK91" s="12"/>
      <c r="AL91" s="12">
        <f t="shared" si="296"/>
        <v>0</v>
      </c>
      <c r="AM91" s="11">
        <v>0</v>
      </c>
      <c r="AN91" s="11">
        <f t="shared" si="297"/>
        <v>0</v>
      </c>
      <c r="AO91" s="11">
        <v>0</v>
      </c>
      <c r="AP91" s="11">
        <f t="shared" si="298"/>
        <v>0</v>
      </c>
      <c r="AQ91" s="11"/>
      <c r="AR91" s="11">
        <f t="shared" si="299"/>
        <v>0</v>
      </c>
      <c r="AS91" s="11"/>
      <c r="AT91" s="11">
        <f t="shared" si="300"/>
        <v>0</v>
      </c>
      <c r="AU91" s="11"/>
      <c r="AV91" s="11">
        <f t="shared" si="301"/>
        <v>0</v>
      </c>
      <c r="AW91" s="11">
        <v>0</v>
      </c>
      <c r="AX91" s="11">
        <f t="shared" si="302"/>
        <v>0</v>
      </c>
      <c r="AY91" s="11">
        <v>0</v>
      </c>
      <c r="AZ91" s="11">
        <f t="shared" si="303"/>
        <v>0</v>
      </c>
      <c r="BA91" s="11">
        <v>0</v>
      </c>
      <c r="BB91" s="11">
        <f t="shared" si="304"/>
        <v>0</v>
      </c>
      <c r="BC91" s="11">
        <v>0</v>
      </c>
      <c r="BD91" s="11">
        <f t="shared" si="305"/>
        <v>0</v>
      </c>
      <c r="BE91" s="11">
        <v>0</v>
      </c>
      <c r="BF91" s="11">
        <f t="shared" si="306"/>
        <v>0</v>
      </c>
      <c r="BG91" s="11"/>
      <c r="BH91" s="11">
        <f t="shared" si="307"/>
        <v>0</v>
      </c>
      <c r="BI91" s="11">
        <v>0</v>
      </c>
      <c r="BJ91" s="11">
        <f t="shared" si="308"/>
        <v>0</v>
      </c>
      <c r="BK91" s="11">
        <v>0</v>
      </c>
      <c r="BL91" s="11">
        <f t="shared" si="309"/>
        <v>0</v>
      </c>
      <c r="BM91" s="76">
        <v>0</v>
      </c>
      <c r="BN91" s="11">
        <f t="shared" si="310"/>
        <v>0</v>
      </c>
      <c r="BO91" s="11">
        <v>0</v>
      </c>
      <c r="BP91" s="11">
        <f t="shared" si="311"/>
        <v>0</v>
      </c>
      <c r="BQ91" s="12">
        <v>0</v>
      </c>
      <c r="BR91" s="11">
        <f t="shared" si="312"/>
        <v>0</v>
      </c>
      <c r="BS91" s="115">
        <v>0</v>
      </c>
      <c r="BT91" s="115">
        <f t="shared" si="313"/>
        <v>0</v>
      </c>
      <c r="BU91" s="11">
        <v>0</v>
      </c>
      <c r="BV91" s="11">
        <f t="shared" si="314"/>
        <v>0</v>
      </c>
      <c r="BW91" s="12"/>
      <c r="BX91" s="11">
        <f t="shared" si="315"/>
        <v>0</v>
      </c>
      <c r="BY91" s="11">
        <v>0</v>
      </c>
      <c r="BZ91" s="11">
        <f t="shared" si="316"/>
        <v>0</v>
      </c>
      <c r="CA91" s="11">
        <v>0</v>
      </c>
      <c r="CB91" s="11">
        <f t="shared" si="317"/>
        <v>0</v>
      </c>
      <c r="CC91" s="11">
        <v>0</v>
      </c>
      <c r="CD91" s="11">
        <f t="shared" si="318"/>
        <v>0</v>
      </c>
      <c r="CE91" s="11">
        <v>0</v>
      </c>
      <c r="CF91" s="11">
        <f t="shared" si="319"/>
        <v>0</v>
      </c>
      <c r="CG91" s="11"/>
      <c r="CH91" s="11">
        <f t="shared" si="320"/>
        <v>0</v>
      </c>
      <c r="CI91" s="12"/>
      <c r="CJ91" s="11">
        <f t="shared" si="321"/>
        <v>0</v>
      </c>
      <c r="CK91" s="11">
        <v>0</v>
      </c>
      <c r="CL91" s="11">
        <f t="shared" si="322"/>
        <v>0</v>
      </c>
      <c r="CM91" s="12">
        <v>0</v>
      </c>
      <c r="CN91" s="11">
        <f t="shared" si="323"/>
        <v>0</v>
      </c>
      <c r="CO91" s="11">
        <v>0</v>
      </c>
      <c r="CP91" s="11">
        <f t="shared" si="324"/>
        <v>0</v>
      </c>
      <c r="CQ91" s="11"/>
      <c r="CR91" s="11">
        <f t="shared" si="325"/>
        <v>0</v>
      </c>
      <c r="CS91" s="49">
        <f t="shared" si="326"/>
        <v>81</v>
      </c>
      <c r="CT91" s="49">
        <f t="shared" si="326"/>
        <v>3322660.9919999996</v>
      </c>
      <c r="CU91" s="42">
        <f t="shared" si="327"/>
        <v>81</v>
      </c>
    </row>
    <row r="92" spans="1:99" ht="60" x14ac:dyDescent="0.25">
      <c r="A92" s="47"/>
      <c r="B92" s="47">
        <v>57</v>
      </c>
      <c r="C92" s="7" t="s">
        <v>200</v>
      </c>
      <c r="D92" s="8">
        <v>11480</v>
      </c>
      <c r="E92" s="9">
        <v>3.65</v>
      </c>
      <c r="F92" s="19">
        <v>1</v>
      </c>
      <c r="G92" s="8">
        <v>1.4</v>
      </c>
      <c r="H92" s="8">
        <v>1.68</v>
      </c>
      <c r="I92" s="8">
        <v>2.23</v>
      </c>
      <c r="J92" s="10">
        <v>2.57</v>
      </c>
      <c r="K92" s="11"/>
      <c r="L92" s="11">
        <f t="shared" si="285"/>
        <v>0</v>
      </c>
      <c r="M92" s="11"/>
      <c r="N92" s="11">
        <f t="shared" si="328"/>
        <v>0</v>
      </c>
      <c r="O92" s="11"/>
      <c r="P92" s="11">
        <f t="shared" si="286"/>
        <v>0</v>
      </c>
      <c r="Q92" s="12">
        <v>45</v>
      </c>
      <c r="R92" s="11">
        <f t="shared" si="287"/>
        <v>2639826</v>
      </c>
      <c r="S92" s="11"/>
      <c r="T92" s="11">
        <f t="shared" si="288"/>
        <v>0</v>
      </c>
      <c r="U92" s="12"/>
      <c r="V92" s="12">
        <f t="shared" si="289"/>
        <v>0</v>
      </c>
      <c r="W92" s="13"/>
      <c r="X92" s="11">
        <f t="shared" si="329"/>
        <v>0</v>
      </c>
      <c r="Y92" s="11"/>
      <c r="Z92" s="11">
        <f t="shared" si="290"/>
        <v>0</v>
      </c>
      <c r="AA92" s="11"/>
      <c r="AB92" s="11">
        <f t="shared" si="291"/>
        <v>0</v>
      </c>
      <c r="AC92" s="11"/>
      <c r="AD92" s="11">
        <f t="shared" si="292"/>
        <v>0</v>
      </c>
      <c r="AE92" s="11">
        <v>121</v>
      </c>
      <c r="AF92" s="11">
        <f t="shared" si="293"/>
        <v>8517838.5600000005</v>
      </c>
      <c r="AG92" s="12"/>
      <c r="AH92" s="11">
        <f t="shared" si="294"/>
        <v>0</v>
      </c>
      <c r="AI92" s="116"/>
      <c r="AJ92" s="11">
        <f t="shared" si="295"/>
        <v>0</v>
      </c>
      <c r="AK92" s="12"/>
      <c r="AL92" s="12">
        <f t="shared" si="296"/>
        <v>0</v>
      </c>
      <c r="AM92" s="11"/>
      <c r="AN92" s="11">
        <f t="shared" si="297"/>
        <v>0</v>
      </c>
      <c r="AO92" s="11"/>
      <c r="AP92" s="11">
        <f t="shared" si="298"/>
        <v>0</v>
      </c>
      <c r="AQ92" s="11"/>
      <c r="AR92" s="11">
        <f t="shared" si="299"/>
        <v>0</v>
      </c>
      <c r="AS92" s="11"/>
      <c r="AT92" s="11">
        <f t="shared" si="300"/>
        <v>0</v>
      </c>
      <c r="AU92" s="11"/>
      <c r="AV92" s="11">
        <f t="shared" si="301"/>
        <v>0</v>
      </c>
      <c r="AW92" s="11"/>
      <c r="AX92" s="11">
        <f t="shared" si="302"/>
        <v>0</v>
      </c>
      <c r="AY92" s="11"/>
      <c r="AZ92" s="11">
        <f t="shared" si="303"/>
        <v>0</v>
      </c>
      <c r="BA92" s="11"/>
      <c r="BB92" s="11">
        <f t="shared" si="304"/>
        <v>0</v>
      </c>
      <c r="BC92" s="11"/>
      <c r="BD92" s="11">
        <f t="shared" si="305"/>
        <v>0</v>
      </c>
      <c r="BE92" s="11"/>
      <c r="BF92" s="11">
        <f t="shared" si="306"/>
        <v>0</v>
      </c>
      <c r="BG92" s="11"/>
      <c r="BH92" s="11">
        <f t="shared" si="307"/>
        <v>0</v>
      </c>
      <c r="BI92" s="11"/>
      <c r="BJ92" s="11">
        <f t="shared" si="308"/>
        <v>0</v>
      </c>
      <c r="BK92" s="11"/>
      <c r="BL92" s="11">
        <f t="shared" si="309"/>
        <v>0</v>
      </c>
      <c r="BM92" s="76"/>
      <c r="BN92" s="11">
        <f t="shared" si="310"/>
        <v>0</v>
      </c>
      <c r="BO92" s="11"/>
      <c r="BP92" s="11">
        <f t="shared" si="311"/>
        <v>0</v>
      </c>
      <c r="BQ92" s="12"/>
      <c r="BR92" s="11">
        <f t="shared" si="312"/>
        <v>0</v>
      </c>
      <c r="BS92" s="115"/>
      <c r="BT92" s="115">
        <f t="shared" si="313"/>
        <v>0</v>
      </c>
      <c r="BU92" s="11"/>
      <c r="BV92" s="11">
        <f t="shared" si="314"/>
        <v>0</v>
      </c>
      <c r="BW92" s="12"/>
      <c r="BX92" s="11">
        <f t="shared" si="315"/>
        <v>0</v>
      </c>
      <c r="BY92" s="11"/>
      <c r="BZ92" s="11">
        <f t="shared" si="316"/>
        <v>0</v>
      </c>
      <c r="CA92" s="11"/>
      <c r="CB92" s="11">
        <f t="shared" si="317"/>
        <v>0</v>
      </c>
      <c r="CC92" s="11"/>
      <c r="CD92" s="11">
        <f t="shared" si="318"/>
        <v>0</v>
      </c>
      <c r="CE92" s="11"/>
      <c r="CF92" s="11">
        <f t="shared" si="319"/>
        <v>0</v>
      </c>
      <c r="CG92" s="11"/>
      <c r="CH92" s="11">
        <f t="shared" si="320"/>
        <v>0</v>
      </c>
      <c r="CI92" s="12"/>
      <c r="CJ92" s="11">
        <f t="shared" si="321"/>
        <v>0</v>
      </c>
      <c r="CK92" s="11"/>
      <c r="CL92" s="11">
        <f t="shared" si="322"/>
        <v>0</v>
      </c>
      <c r="CM92" s="12"/>
      <c r="CN92" s="11">
        <f t="shared" si="323"/>
        <v>0</v>
      </c>
      <c r="CO92" s="11"/>
      <c r="CP92" s="11">
        <f t="shared" si="324"/>
        <v>0</v>
      </c>
      <c r="CQ92" s="11"/>
      <c r="CR92" s="11">
        <f t="shared" si="325"/>
        <v>0</v>
      </c>
      <c r="CS92" s="49">
        <f t="shared" si="326"/>
        <v>166</v>
      </c>
      <c r="CT92" s="49">
        <f t="shared" si="326"/>
        <v>11157664.560000001</v>
      </c>
      <c r="CU92" s="42">
        <f t="shared" si="327"/>
        <v>166</v>
      </c>
    </row>
    <row r="93" spans="1:99" ht="60" x14ac:dyDescent="0.25">
      <c r="A93" s="47"/>
      <c r="B93" s="47">
        <v>58</v>
      </c>
      <c r="C93" s="7" t="s">
        <v>201</v>
      </c>
      <c r="D93" s="8">
        <v>11480</v>
      </c>
      <c r="E93" s="9">
        <v>5.05</v>
      </c>
      <c r="F93" s="19">
        <v>1</v>
      </c>
      <c r="G93" s="8">
        <v>1.4</v>
      </c>
      <c r="H93" s="8">
        <v>1.68</v>
      </c>
      <c r="I93" s="8">
        <v>2.23</v>
      </c>
      <c r="J93" s="10">
        <v>2.57</v>
      </c>
      <c r="K93" s="11"/>
      <c r="L93" s="11">
        <f t="shared" si="285"/>
        <v>0</v>
      </c>
      <c r="M93" s="11"/>
      <c r="N93" s="11">
        <f t="shared" si="328"/>
        <v>0</v>
      </c>
      <c r="O93" s="11"/>
      <c r="P93" s="11">
        <f t="shared" si="286"/>
        <v>0</v>
      </c>
      <c r="Q93" s="12">
        <v>65</v>
      </c>
      <c r="R93" s="11">
        <f t="shared" si="287"/>
        <v>5275634</v>
      </c>
      <c r="S93" s="11"/>
      <c r="T93" s="11">
        <f t="shared" si="288"/>
        <v>0</v>
      </c>
      <c r="U93" s="12"/>
      <c r="V93" s="12">
        <f t="shared" si="289"/>
        <v>0</v>
      </c>
      <c r="W93" s="13"/>
      <c r="X93" s="11">
        <f t="shared" si="329"/>
        <v>0</v>
      </c>
      <c r="Y93" s="11"/>
      <c r="Z93" s="11">
        <f t="shared" si="290"/>
        <v>0</v>
      </c>
      <c r="AA93" s="11"/>
      <c r="AB93" s="11">
        <f t="shared" si="291"/>
        <v>0</v>
      </c>
      <c r="AC93" s="11"/>
      <c r="AD93" s="11">
        <f t="shared" si="292"/>
        <v>0</v>
      </c>
      <c r="AE93" s="11"/>
      <c r="AF93" s="11">
        <f t="shared" si="293"/>
        <v>0</v>
      </c>
      <c r="AG93" s="12"/>
      <c r="AH93" s="11">
        <f t="shared" si="294"/>
        <v>0</v>
      </c>
      <c r="AI93" s="116"/>
      <c r="AJ93" s="11">
        <f t="shared" si="295"/>
        <v>0</v>
      </c>
      <c r="AK93" s="12"/>
      <c r="AL93" s="12">
        <f t="shared" si="296"/>
        <v>0</v>
      </c>
      <c r="AM93" s="11"/>
      <c r="AN93" s="11">
        <f t="shared" si="297"/>
        <v>0</v>
      </c>
      <c r="AO93" s="11"/>
      <c r="AP93" s="11">
        <f t="shared" si="298"/>
        <v>0</v>
      </c>
      <c r="AQ93" s="11"/>
      <c r="AR93" s="11">
        <f t="shared" si="299"/>
        <v>0</v>
      </c>
      <c r="AS93" s="11"/>
      <c r="AT93" s="11">
        <f t="shared" si="300"/>
        <v>0</v>
      </c>
      <c r="AU93" s="11"/>
      <c r="AV93" s="11">
        <f t="shared" si="301"/>
        <v>0</v>
      </c>
      <c r="AW93" s="11"/>
      <c r="AX93" s="11">
        <f t="shared" si="302"/>
        <v>0</v>
      </c>
      <c r="AY93" s="11"/>
      <c r="AZ93" s="11">
        <f t="shared" si="303"/>
        <v>0</v>
      </c>
      <c r="BA93" s="11"/>
      <c r="BB93" s="11">
        <f t="shared" si="304"/>
        <v>0</v>
      </c>
      <c r="BC93" s="11"/>
      <c r="BD93" s="11">
        <f t="shared" si="305"/>
        <v>0</v>
      </c>
      <c r="BE93" s="11"/>
      <c r="BF93" s="11">
        <f t="shared" si="306"/>
        <v>0</v>
      </c>
      <c r="BG93" s="11"/>
      <c r="BH93" s="11">
        <f t="shared" si="307"/>
        <v>0</v>
      </c>
      <c r="BI93" s="11"/>
      <c r="BJ93" s="11">
        <f t="shared" si="308"/>
        <v>0</v>
      </c>
      <c r="BK93" s="11"/>
      <c r="BL93" s="11">
        <f t="shared" si="309"/>
        <v>0</v>
      </c>
      <c r="BM93" s="76"/>
      <c r="BN93" s="11">
        <f t="shared" si="310"/>
        <v>0</v>
      </c>
      <c r="BO93" s="11"/>
      <c r="BP93" s="11">
        <f t="shared" si="311"/>
        <v>0</v>
      </c>
      <c r="BQ93" s="12"/>
      <c r="BR93" s="11">
        <f t="shared" si="312"/>
        <v>0</v>
      </c>
      <c r="BS93" s="115"/>
      <c r="BT93" s="115">
        <f t="shared" si="313"/>
        <v>0</v>
      </c>
      <c r="BU93" s="11"/>
      <c r="BV93" s="11">
        <f t="shared" si="314"/>
        <v>0</v>
      </c>
      <c r="BW93" s="12"/>
      <c r="BX93" s="11">
        <f t="shared" si="315"/>
        <v>0</v>
      </c>
      <c r="BY93" s="11"/>
      <c r="BZ93" s="11">
        <f t="shared" si="316"/>
        <v>0</v>
      </c>
      <c r="CA93" s="11"/>
      <c r="CB93" s="11">
        <f t="shared" si="317"/>
        <v>0</v>
      </c>
      <c r="CC93" s="11"/>
      <c r="CD93" s="11">
        <f t="shared" si="318"/>
        <v>0</v>
      </c>
      <c r="CE93" s="11"/>
      <c r="CF93" s="11">
        <f t="shared" si="319"/>
        <v>0</v>
      </c>
      <c r="CG93" s="11"/>
      <c r="CH93" s="11">
        <f t="shared" si="320"/>
        <v>0</v>
      </c>
      <c r="CI93" s="12"/>
      <c r="CJ93" s="11">
        <f t="shared" si="321"/>
        <v>0</v>
      </c>
      <c r="CK93" s="11"/>
      <c r="CL93" s="11">
        <f t="shared" si="322"/>
        <v>0</v>
      </c>
      <c r="CM93" s="12"/>
      <c r="CN93" s="11">
        <f t="shared" si="323"/>
        <v>0</v>
      </c>
      <c r="CO93" s="11"/>
      <c r="CP93" s="11">
        <f t="shared" si="324"/>
        <v>0</v>
      </c>
      <c r="CQ93" s="11"/>
      <c r="CR93" s="11">
        <f t="shared" si="325"/>
        <v>0</v>
      </c>
      <c r="CS93" s="49">
        <f t="shared" si="326"/>
        <v>65</v>
      </c>
      <c r="CT93" s="49">
        <f t="shared" si="326"/>
        <v>5275634</v>
      </c>
      <c r="CU93" s="42">
        <f t="shared" si="327"/>
        <v>65</v>
      </c>
    </row>
    <row r="94" spans="1:99" ht="60" x14ac:dyDescent="0.25">
      <c r="A94" s="47"/>
      <c r="B94" s="47">
        <v>59</v>
      </c>
      <c r="C94" s="7" t="s">
        <v>202</v>
      </c>
      <c r="D94" s="8">
        <v>11480</v>
      </c>
      <c r="E94" s="9">
        <v>7.06</v>
      </c>
      <c r="F94" s="19">
        <v>1</v>
      </c>
      <c r="G94" s="8">
        <v>1.4</v>
      </c>
      <c r="H94" s="8">
        <v>1.68</v>
      </c>
      <c r="I94" s="8">
        <v>2.23</v>
      </c>
      <c r="J94" s="10">
        <v>2.57</v>
      </c>
      <c r="K94" s="11"/>
      <c r="L94" s="11">
        <f t="shared" si="285"/>
        <v>0</v>
      </c>
      <c r="M94" s="11"/>
      <c r="N94" s="11">
        <f t="shared" si="328"/>
        <v>0</v>
      </c>
      <c r="O94" s="11"/>
      <c r="P94" s="11">
        <f t="shared" si="286"/>
        <v>0</v>
      </c>
      <c r="Q94" s="12">
        <v>12</v>
      </c>
      <c r="R94" s="11">
        <f t="shared" si="287"/>
        <v>1361619.8399999999</v>
      </c>
      <c r="S94" s="11"/>
      <c r="T94" s="11">
        <f t="shared" si="288"/>
        <v>0</v>
      </c>
      <c r="U94" s="12"/>
      <c r="V94" s="12">
        <f t="shared" si="289"/>
        <v>0</v>
      </c>
      <c r="W94" s="13"/>
      <c r="X94" s="11">
        <f t="shared" si="329"/>
        <v>0</v>
      </c>
      <c r="Y94" s="11"/>
      <c r="Z94" s="11">
        <f t="shared" si="290"/>
        <v>0</v>
      </c>
      <c r="AA94" s="11"/>
      <c r="AB94" s="11">
        <f t="shared" si="291"/>
        <v>0</v>
      </c>
      <c r="AC94" s="11"/>
      <c r="AD94" s="11">
        <f t="shared" si="292"/>
        <v>0</v>
      </c>
      <c r="AE94" s="11"/>
      <c r="AF94" s="11">
        <f t="shared" si="293"/>
        <v>0</v>
      </c>
      <c r="AG94" s="12"/>
      <c r="AH94" s="11">
        <f t="shared" si="294"/>
        <v>0</v>
      </c>
      <c r="AI94" s="116"/>
      <c r="AJ94" s="11">
        <f t="shared" si="295"/>
        <v>0</v>
      </c>
      <c r="AK94" s="12"/>
      <c r="AL94" s="12">
        <f t="shared" si="296"/>
        <v>0</v>
      </c>
      <c r="AM94" s="11"/>
      <c r="AN94" s="11">
        <f t="shared" si="297"/>
        <v>0</v>
      </c>
      <c r="AO94" s="11"/>
      <c r="AP94" s="11">
        <f t="shared" si="298"/>
        <v>0</v>
      </c>
      <c r="AQ94" s="11"/>
      <c r="AR94" s="11">
        <f t="shared" si="299"/>
        <v>0</v>
      </c>
      <c r="AS94" s="11"/>
      <c r="AT94" s="11">
        <f t="shared" si="300"/>
        <v>0</v>
      </c>
      <c r="AU94" s="11"/>
      <c r="AV94" s="11">
        <f t="shared" si="301"/>
        <v>0</v>
      </c>
      <c r="AW94" s="11"/>
      <c r="AX94" s="11">
        <f t="shared" si="302"/>
        <v>0</v>
      </c>
      <c r="AY94" s="11"/>
      <c r="AZ94" s="11">
        <f t="shared" si="303"/>
        <v>0</v>
      </c>
      <c r="BA94" s="11"/>
      <c r="BB94" s="11">
        <f t="shared" si="304"/>
        <v>0</v>
      </c>
      <c r="BC94" s="11"/>
      <c r="BD94" s="11">
        <f t="shared" si="305"/>
        <v>0</v>
      </c>
      <c r="BE94" s="11"/>
      <c r="BF94" s="11">
        <f t="shared" si="306"/>
        <v>0</v>
      </c>
      <c r="BG94" s="11"/>
      <c r="BH94" s="11">
        <f t="shared" si="307"/>
        <v>0</v>
      </c>
      <c r="BI94" s="11"/>
      <c r="BJ94" s="11">
        <f t="shared" si="308"/>
        <v>0</v>
      </c>
      <c r="BK94" s="11"/>
      <c r="BL94" s="11">
        <f t="shared" si="309"/>
        <v>0</v>
      </c>
      <c r="BM94" s="76"/>
      <c r="BN94" s="11">
        <f t="shared" si="310"/>
        <v>0</v>
      </c>
      <c r="BO94" s="11"/>
      <c r="BP94" s="11">
        <f t="shared" si="311"/>
        <v>0</v>
      </c>
      <c r="BQ94" s="12"/>
      <c r="BR94" s="11">
        <f t="shared" si="312"/>
        <v>0</v>
      </c>
      <c r="BS94" s="115"/>
      <c r="BT94" s="115">
        <f t="shared" si="313"/>
        <v>0</v>
      </c>
      <c r="BU94" s="11"/>
      <c r="BV94" s="11">
        <f t="shared" si="314"/>
        <v>0</v>
      </c>
      <c r="BW94" s="12"/>
      <c r="BX94" s="11">
        <f t="shared" si="315"/>
        <v>0</v>
      </c>
      <c r="BY94" s="11"/>
      <c r="BZ94" s="11">
        <f t="shared" si="316"/>
        <v>0</v>
      </c>
      <c r="CA94" s="11"/>
      <c r="CB94" s="11">
        <f t="shared" si="317"/>
        <v>0</v>
      </c>
      <c r="CC94" s="11"/>
      <c r="CD94" s="11">
        <f t="shared" si="318"/>
        <v>0</v>
      </c>
      <c r="CE94" s="11"/>
      <c r="CF94" s="11">
        <f t="shared" si="319"/>
        <v>0</v>
      </c>
      <c r="CG94" s="11"/>
      <c r="CH94" s="11">
        <f t="shared" si="320"/>
        <v>0</v>
      </c>
      <c r="CI94" s="12"/>
      <c r="CJ94" s="11">
        <f t="shared" si="321"/>
        <v>0</v>
      </c>
      <c r="CK94" s="11"/>
      <c r="CL94" s="11">
        <f t="shared" si="322"/>
        <v>0</v>
      </c>
      <c r="CM94" s="12"/>
      <c r="CN94" s="11">
        <f t="shared" si="323"/>
        <v>0</v>
      </c>
      <c r="CO94" s="11"/>
      <c r="CP94" s="11">
        <f t="shared" si="324"/>
        <v>0</v>
      </c>
      <c r="CQ94" s="11"/>
      <c r="CR94" s="11">
        <f t="shared" si="325"/>
        <v>0</v>
      </c>
      <c r="CS94" s="49">
        <f t="shared" si="326"/>
        <v>12</v>
      </c>
      <c r="CT94" s="49">
        <f t="shared" si="326"/>
        <v>1361619.8399999999</v>
      </c>
      <c r="CU94" s="42">
        <f t="shared" si="327"/>
        <v>12</v>
      </c>
    </row>
    <row r="95" spans="1:99" ht="60" x14ac:dyDescent="0.25">
      <c r="A95" s="47"/>
      <c r="B95" s="47">
        <v>60</v>
      </c>
      <c r="C95" s="7" t="s">
        <v>203</v>
      </c>
      <c r="D95" s="8">
        <v>11480</v>
      </c>
      <c r="E95" s="9">
        <v>8.92</v>
      </c>
      <c r="F95" s="19">
        <v>1</v>
      </c>
      <c r="G95" s="8">
        <v>1.4</v>
      </c>
      <c r="H95" s="8">
        <v>1.68</v>
      </c>
      <c r="I95" s="8">
        <v>2.23</v>
      </c>
      <c r="J95" s="10">
        <v>2.57</v>
      </c>
      <c r="K95" s="11"/>
      <c r="L95" s="11">
        <f t="shared" si="285"/>
        <v>0</v>
      </c>
      <c r="M95" s="11"/>
      <c r="N95" s="11">
        <f t="shared" si="328"/>
        <v>0</v>
      </c>
      <c r="O95" s="11"/>
      <c r="P95" s="11">
        <f t="shared" si="286"/>
        <v>0</v>
      </c>
      <c r="Q95" s="12">
        <v>6</v>
      </c>
      <c r="R95" s="11">
        <f t="shared" si="287"/>
        <v>860173.44</v>
      </c>
      <c r="S95" s="11"/>
      <c r="T95" s="11">
        <f t="shared" si="288"/>
        <v>0</v>
      </c>
      <c r="U95" s="12"/>
      <c r="V95" s="12">
        <f t="shared" si="289"/>
        <v>0</v>
      </c>
      <c r="W95" s="13"/>
      <c r="X95" s="11">
        <f t="shared" si="329"/>
        <v>0</v>
      </c>
      <c r="Y95" s="11"/>
      <c r="Z95" s="11">
        <f t="shared" si="290"/>
        <v>0</v>
      </c>
      <c r="AA95" s="11"/>
      <c r="AB95" s="11">
        <f t="shared" si="291"/>
        <v>0</v>
      </c>
      <c r="AC95" s="11"/>
      <c r="AD95" s="11">
        <f t="shared" si="292"/>
        <v>0</v>
      </c>
      <c r="AE95" s="11"/>
      <c r="AF95" s="11">
        <f t="shared" si="293"/>
        <v>0</v>
      </c>
      <c r="AG95" s="12"/>
      <c r="AH95" s="11">
        <f t="shared" si="294"/>
        <v>0</v>
      </c>
      <c r="AI95" s="116"/>
      <c r="AJ95" s="11">
        <f t="shared" si="295"/>
        <v>0</v>
      </c>
      <c r="AK95" s="12"/>
      <c r="AL95" s="12">
        <f t="shared" si="296"/>
        <v>0</v>
      </c>
      <c r="AM95" s="11"/>
      <c r="AN95" s="11">
        <f t="shared" si="297"/>
        <v>0</v>
      </c>
      <c r="AO95" s="11"/>
      <c r="AP95" s="11">
        <f t="shared" si="298"/>
        <v>0</v>
      </c>
      <c r="AQ95" s="11"/>
      <c r="AR95" s="11">
        <f t="shared" si="299"/>
        <v>0</v>
      </c>
      <c r="AS95" s="11"/>
      <c r="AT95" s="11">
        <f t="shared" si="300"/>
        <v>0</v>
      </c>
      <c r="AU95" s="11"/>
      <c r="AV95" s="11">
        <f t="shared" si="301"/>
        <v>0</v>
      </c>
      <c r="AW95" s="11"/>
      <c r="AX95" s="11">
        <f t="shared" si="302"/>
        <v>0</v>
      </c>
      <c r="AY95" s="11"/>
      <c r="AZ95" s="11">
        <f t="shared" si="303"/>
        <v>0</v>
      </c>
      <c r="BA95" s="11"/>
      <c r="BB95" s="11">
        <f t="shared" si="304"/>
        <v>0</v>
      </c>
      <c r="BC95" s="11"/>
      <c r="BD95" s="11">
        <f t="shared" si="305"/>
        <v>0</v>
      </c>
      <c r="BE95" s="11"/>
      <c r="BF95" s="11">
        <f t="shared" si="306"/>
        <v>0</v>
      </c>
      <c r="BG95" s="11"/>
      <c r="BH95" s="11">
        <f t="shared" si="307"/>
        <v>0</v>
      </c>
      <c r="BI95" s="11"/>
      <c r="BJ95" s="11">
        <f t="shared" si="308"/>
        <v>0</v>
      </c>
      <c r="BK95" s="11"/>
      <c r="BL95" s="11">
        <f t="shared" si="309"/>
        <v>0</v>
      </c>
      <c r="BM95" s="76"/>
      <c r="BN95" s="11">
        <f t="shared" si="310"/>
        <v>0</v>
      </c>
      <c r="BO95" s="11"/>
      <c r="BP95" s="11">
        <f t="shared" si="311"/>
        <v>0</v>
      </c>
      <c r="BQ95" s="12"/>
      <c r="BR95" s="11">
        <f t="shared" si="312"/>
        <v>0</v>
      </c>
      <c r="BS95" s="115"/>
      <c r="BT95" s="115">
        <f t="shared" si="313"/>
        <v>0</v>
      </c>
      <c r="BU95" s="11"/>
      <c r="BV95" s="11">
        <f t="shared" si="314"/>
        <v>0</v>
      </c>
      <c r="BW95" s="12"/>
      <c r="BX95" s="11">
        <f t="shared" si="315"/>
        <v>0</v>
      </c>
      <c r="BY95" s="11"/>
      <c r="BZ95" s="11">
        <f t="shared" si="316"/>
        <v>0</v>
      </c>
      <c r="CA95" s="11"/>
      <c r="CB95" s="11">
        <f t="shared" si="317"/>
        <v>0</v>
      </c>
      <c r="CC95" s="11"/>
      <c r="CD95" s="11">
        <f t="shared" si="318"/>
        <v>0</v>
      </c>
      <c r="CE95" s="11"/>
      <c r="CF95" s="11">
        <f t="shared" si="319"/>
        <v>0</v>
      </c>
      <c r="CG95" s="11"/>
      <c r="CH95" s="11">
        <f t="shared" si="320"/>
        <v>0</v>
      </c>
      <c r="CI95" s="12"/>
      <c r="CJ95" s="11">
        <f t="shared" si="321"/>
        <v>0</v>
      </c>
      <c r="CK95" s="11"/>
      <c r="CL95" s="11">
        <f t="shared" si="322"/>
        <v>0</v>
      </c>
      <c r="CM95" s="12"/>
      <c r="CN95" s="11">
        <f t="shared" si="323"/>
        <v>0</v>
      </c>
      <c r="CO95" s="11"/>
      <c r="CP95" s="11">
        <f t="shared" si="324"/>
        <v>0</v>
      </c>
      <c r="CQ95" s="11"/>
      <c r="CR95" s="11">
        <f t="shared" si="325"/>
        <v>0</v>
      </c>
      <c r="CS95" s="49">
        <f t="shared" si="326"/>
        <v>6</v>
      </c>
      <c r="CT95" s="49">
        <f t="shared" si="326"/>
        <v>860173.44</v>
      </c>
      <c r="CU95" s="42">
        <f t="shared" si="327"/>
        <v>6</v>
      </c>
    </row>
    <row r="96" spans="1:99" ht="60" x14ac:dyDescent="0.25">
      <c r="A96" s="47"/>
      <c r="B96" s="47">
        <v>61</v>
      </c>
      <c r="C96" s="7" t="s">
        <v>204</v>
      </c>
      <c r="D96" s="8">
        <v>11480</v>
      </c>
      <c r="E96" s="9">
        <v>18.440000000000001</v>
      </c>
      <c r="F96" s="19">
        <v>1</v>
      </c>
      <c r="G96" s="8">
        <v>1.4</v>
      </c>
      <c r="H96" s="8">
        <v>1.68</v>
      </c>
      <c r="I96" s="8">
        <v>2.23</v>
      </c>
      <c r="J96" s="10">
        <v>2.57</v>
      </c>
      <c r="K96" s="11"/>
      <c r="L96" s="11">
        <f t="shared" si="285"/>
        <v>0</v>
      </c>
      <c r="M96" s="11"/>
      <c r="N96" s="11">
        <f t="shared" si="328"/>
        <v>0</v>
      </c>
      <c r="O96" s="11"/>
      <c r="P96" s="11">
        <f t="shared" si="286"/>
        <v>0</v>
      </c>
      <c r="Q96" s="12">
        <v>6</v>
      </c>
      <c r="R96" s="11">
        <f t="shared" si="287"/>
        <v>1778206.08</v>
      </c>
      <c r="S96" s="11"/>
      <c r="T96" s="11">
        <f t="shared" si="288"/>
        <v>0</v>
      </c>
      <c r="U96" s="12"/>
      <c r="V96" s="12">
        <f t="shared" si="289"/>
        <v>0</v>
      </c>
      <c r="W96" s="13"/>
      <c r="X96" s="11">
        <f t="shared" si="329"/>
        <v>0</v>
      </c>
      <c r="Y96" s="11"/>
      <c r="Z96" s="11">
        <f t="shared" si="290"/>
        <v>0</v>
      </c>
      <c r="AA96" s="11"/>
      <c r="AB96" s="11">
        <f t="shared" si="291"/>
        <v>0</v>
      </c>
      <c r="AC96" s="11"/>
      <c r="AD96" s="11">
        <f t="shared" si="292"/>
        <v>0</v>
      </c>
      <c r="AE96" s="11"/>
      <c r="AF96" s="11">
        <f t="shared" si="293"/>
        <v>0</v>
      </c>
      <c r="AG96" s="12"/>
      <c r="AH96" s="11">
        <f t="shared" si="294"/>
        <v>0</v>
      </c>
      <c r="AI96" s="116"/>
      <c r="AJ96" s="11">
        <f t="shared" si="295"/>
        <v>0</v>
      </c>
      <c r="AK96" s="12"/>
      <c r="AL96" s="12">
        <f t="shared" si="296"/>
        <v>0</v>
      </c>
      <c r="AM96" s="11"/>
      <c r="AN96" s="11">
        <f t="shared" si="297"/>
        <v>0</v>
      </c>
      <c r="AO96" s="11"/>
      <c r="AP96" s="11">
        <f t="shared" si="298"/>
        <v>0</v>
      </c>
      <c r="AQ96" s="11"/>
      <c r="AR96" s="11">
        <f t="shared" si="299"/>
        <v>0</v>
      </c>
      <c r="AS96" s="11"/>
      <c r="AT96" s="11">
        <f t="shared" si="300"/>
        <v>0</v>
      </c>
      <c r="AU96" s="11"/>
      <c r="AV96" s="11">
        <f t="shared" si="301"/>
        <v>0</v>
      </c>
      <c r="AW96" s="11"/>
      <c r="AX96" s="11">
        <f t="shared" si="302"/>
        <v>0</v>
      </c>
      <c r="AY96" s="11"/>
      <c r="AZ96" s="11">
        <f t="shared" si="303"/>
        <v>0</v>
      </c>
      <c r="BA96" s="11"/>
      <c r="BB96" s="11">
        <f t="shared" si="304"/>
        <v>0</v>
      </c>
      <c r="BC96" s="11"/>
      <c r="BD96" s="11">
        <f t="shared" si="305"/>
        <v>0</v>
      </c>
      <c r="BE96" s="11"/>
      <c r="BF96" s="11">
        <f t="shared" si="306"/>
        <v>0</v>
      </c>
      <c r="BG96" s="11"/>
      <c r="BH96" s="11">
        <f t="shared" si="307"/>
        <v>0</v>
      </c>
      <c r="BI96" s="11"/>
      <c r="BJ96" s="11">
        <f t="shared" si="308"/>
        <v>0</v>
      </c>
      <c r="BK96" s="11"/>
      <c r="BL96" s="11">
        <f t="shared" si="309"/>
        <v>0</v>
      </c>
      <c r="BM96" s="76"/>
      <c r="BN96" s="11">
        <f t="shared" si="310"/>
        <v>0</v>
      </c>
      <c r="BO96" s="11"/>
      <c r="BP96" s="11">
        <f t="shared" si="311"/>
        <v>0</v>
      </c>
      <c r="BQ96" s="12"/>
      <c r="BR96" s="11">
        <f t="shared" si="312"/>
        <v>0</v>
      </c>
      <c r="BS96" s="115"/>
      <c r="BT96" s="115">
        <f t="shared" si="313"/>
        <v>0</v>
      </c>
      <c r="BU96" s="11"/>
      <c r="BV96" s="11">
        <f t="shared" si="314"/>
        <v>0</v>
      </c>
      <c r="BW96" s="12"/>
      <c r="BX96" s="11">
        <f t="shared" si="315"/>
        <v>0</v>
      </c>
      <c r="BY96" s="11"/>
      <c r="BZ96" s="11">
        <f t="shared" si="316"/>
        <v>0</v>
      </c>
      <c r="CA96" s="11"/>
      <c r="CB96" s="11">
        <f t="shared" si="317"/>
        <v>0</v>
      </c>
      <c r="CC96" s="11"/>
      <c r="CD96" s="11">
        <f t="shared" si="318"/>
        <v>0</v>
      </c>
      <c r="CE96" s="11"/>
      <c r="CF96" s="11">
        <f t="shared" si="319"/>
        <v>0</v>
      </c>
      <c r="CG96" s="11"/>
      <c r="CH96" s="11">
        <f t="shared" si="320"/>
        <v>0</v>
      </c>
      <c r="CI96" s="12"/>
      <c r="CJ96" s="11">
        <f t="shared" si="321"/>
        <v>0</v>
      </c>
      <c r="CK96" s="11"/>
      <c r="CL96" s="11">
        <f t="shared" si="322"/>
        <v>0</v>
      </c>
      <c r="CM96" s="12"/>
      <c r="CN96" s="11">
        <f t="shared" si="323"/>
        <v>0</v>
      </c>
      <c r="CO96" s="11"/>
      <c r="CP96" s="11">
        <f t="shared" si="324"/>
        <v>0</v>
      </c>
      <c r="CQ96" s="11"/>
      <c r="CR96" s="11">
        <f t="shared" si="325"/>
        <v>0</v>
      </c>
      <c r="CS96" s="49">
        <f t="shared" si="326"/>
        <v>6</v>
      </c>
      <c r="CT96" s="49">
        <f t="shared" si="326"/>
        <v>1778206.08</v>
      </c>
      <c r="CU96" s="42">
        <f t="shared" si="327"/>
        <v>6</v>
      </c>
    </row>
    <row r="97" spans="1:99" ht="45" x14ac:dyDescent="0.25">
      <c r="A97" s="47"/>
      <c r="B97" s="47">
        <v>62</v>
      </c>
      <c r="C97" s="16" t="s">
        <v>205</v>
      </c>
      <c r="D97" s="8">
        <v>11480</v>
      </c>
      <c r="E97" s="9">
        <v>3.73</v>
      </c>
      <c r="F97" s="19">
        <v>1</v>
      </c>
      <c r="G97" s="8">
        <v>1.4</v>
      </c>
      <c r="H97" s="8">
        <v>1.68</v>
      </c>
      <c r="I97" s="8">
        <v>2.23</v>
      </c>
      <c r="J97" s="10">
        <v>2.57</v>
      </c>
      <c r="K97" s="11"/>
      <c r="L97" s="11">
        <f t="shared" si="285"/>
        <v>0</v>
      </c>
      <c r="M97" s="11"/>
      <c r="N97" s="11">
        <f t="shared" si="328"/>
        <v>0</v>
      </c>
      <c r="O97" s="11"/>
      <c r="P97" s="11">
        <f t="shared" si="286"/>
        <v>0</v>
      </c>
      <c r="Q97" s="12"/>
      <c r="R97" s="11">
        <f t="shared" si="287"/>
        <v>0</v>
      </c>
      <c r="S97" s="11"/>
      <c r="T97" s="11">
        <f t="shared" si="288"/>
        <v>0</v>
      </c>
      <c r="U97" s="12"/>
      <c r="V97" s="12">
        <f t="shared" si="289"/>
        <v>0</v>
      </c>
      <c r="W97" s="13"/>
      <c r="X97" s="11">
        <f t="shared" si="329"/>
        <v>0</v>
      </c>
      <c r="Y97" s="11"/>
      <c r="Z97" s="11">
        <f t="shared" si="290"/>
        <v>0</v>
      </c>
      <c r="AA97" s="11"/>
      <c r="AB97" s="11">
        <f t="shared" si="291"/>
        <v>0</v>
      </c>
      <c r="AC97" s="11"/>
      <c r="AD97" s="11">
        <f t="shared" si="292"/>
        <v>0</v>
      </c>
      <c r="AE97" s="11"/>
      <c r="AF97" s="11">
        <f t="shared" si="293"/>
        <v>0</v>
      </c>
      <c r="AG97" s="12"/>
      <c r="AH97" s="11">
        <f t="shared" si="294"/>
        <v>0</v>
      </c>
      <c r="AI97" s="116"/>
      <c r="AJ97" s="11">
        <f t="shared" si="295"/>
        <v>0</v>
      </c>
      <c r="AK97" s="12"/>
      <c r="AL97" s="12">
        <f t="shared" si="296"/>
        <v>0</v>
      </c>
      <c r="AM97" s="11"/>
      <c r="AN97" s="11">
        <f t="shared" si="297"/>
        <v>0</v>
      </c>
      <c r="AO97" s="11"/>
      <c r="AP97" s="11">
        <f t="shared" si="298"/>
        <v>0</v>
      </c>
      <c r="AQ97" s="11"/>
      <c r="AR97" s="11">
        <f t="shared" si="299"/>
        <v>0</v>
      </c>
      <c r="AS97" s="11"/>
      <c r="AT97" s="11">
        <f t="shared" si="300"/>
        <v>0</v>
      </c>
      <c r="AU97" s="11"/>
      <c r="AV97" s="11">
        <f t="shared" si="301"/>
        <v>0</v>
      </c>
      <c r="AW97" s="11"/>
      <c r="AX97" s="11">
        <f t="shared" si="302"/>
        <v>0</v>
      </c>
      <c r="AY97" s="11"/>
      <c r="AZ97" s="11">
        <f t="shared" si="303"/>
        <v>0</v>
      </c>
      <c r="BA97" s="11"/>
      <c r="BB97" s="11">
        <f t="shared" si="304"/>
        <v>0</v>
      </c>
      <c r="BC97" s="11"/>
      <c r="BD97" s="11">
        <f t="shared" si="305"/>
        <v>0</v>
      </c>
      <c r="BE97" s="11"/>
      <c r="BF97" s="11">
        <f t="shared" si="306"/>
        <v>0</v>
      </c>
      <c r="BG97" s="11"/>
      <c r="BH97" s="11">
        <f t="shared" si="307"/>
        <v>0</v>
      </c>
      <c r="BI97" s="11"/>
      <c r="BJ97" s="11">
        <f t="shared" si="308"/>
        <v>0</v>
      </c>
      <c r="BK97" s="11"/>
      <c r="BL97" s="11">
        <f t="shared" si="309"/>
        <v>0</v>
      </c>
      <c r="BM97" s="76"/>
      <c r="BN97" s="11">
        <f t="shared" si="310"/>
        <v>0</v>
      </c>
      <c r="BO97" s="11"/>
      <c r="BP97" s="11">
        <f t="shared" si="311"/>
        <v>0</v>
      </c>
      <c r="BQ97" s="12"/>
      <c r="BR97" s="11">
        <f t="shared" si="312"/>
        <v>0</v>
      </c>
      <c r="BS97" s="115"/>
      <c r="BT97" s="115">
        <f t="shared" si="313"/>
        <v>0</v>
      </c>
      <c r="BU97" s="11"/>
      <c r="BV97" s="11">
        <f t="shared" si="314"/>
        <v>0</v>
      </c>
      <c r="BW97" s="12"/>
      <c r="BX97" s="11">
        <f t="shared" si="315"/>
        <v>0</v>
      </c>
      <c r="BY97" s="11"/>
      <c r="BZ97" s="11">
        <f t="shared" si="316"/>
        <v>0</v>
      </c>
      <c r="CA97" s="11"/>
      <c r="CB97" s="11">
        <f t="shared" si="317"/>
        <v>0</v>
      </c>
      <c r="CC97" s="11"/>
      <c r="CD97" s="11">
        <f t="shared" si="318"/>
        <v>0</v>
      </c>
      <c r="CE97" s="11"/>
      <c r="CF97" s="11">
        <f t="shared" si="319"/>
        <v>0</v>
      </c>
      <c r="CG97" s="11"/>
      <c r="CH97" s="11">
        <f t="shared" si="320"/>
        <v>0</v>
      </c>
      <c r="CI97" s="12"/>
      <c r="CJ97" s="11">
        <f t="shared" si="321"/>
        <v>0</v>
      </c>
      <c r="CK97" s="11"/>
      <c r="CL97" s="11">
        <f t="shared" si="322"/>
        <v>0</v>
      </c>
      <c r="CM97" s="12"/>
      <c r="CN97" s="11">
        <f t="shared" si="323"/>
        <v>0</v>
      </c>
      <c r="CO97" s="11"/>
      <c r="CP97" s="11">
        <f t="shared" si="324"/>
        <v>0</v>
      </c>
      <c r="CQ97" s="11"/>
      <c r="CR97" s="11">
        <f t="shared" si="325"/>
        <v>0</v>
      </c>
      <c r="CS97" s="49">
        <f t="shared" si="326"/>
        <v>0</v>
      </c>
      <c r="CT97" s="49">
        <f t="shared" si="326"/>
        <v>0</v>
      </c>
      <c r="CU97" s="42">
        <f t="shared" si="327"/>
        <v>0</v>
      </c>
    </row>
    <row r="98" spans="1:99" ht="75" x14ac:dyDescent="0.25">
      <c r="A98" s="47"/>
      <c r="B98" s="47">
        <v>63</v>
      </c>
      <c r="C98" s="7" t="s">
        <v>206</v>
      </c>
      <c r="D98" s="8">
        <v>11480</v>
      </c>
      <c r="E98" s="19">
        <v>14.41</v>
      </c>
      <c r="F98" s="19">
        <v>1</v>
      </c>
      <c r="G98" s="8">
        <v>1.4</v>
      </c>
      <c r="H98" s="8">
        <v>1.68</v>
      </c>
      <c r="I98" s="8">
        <v>2.23</v>
      </c>
      <c r="J98" s="10">
        <v>2.57</v>
      </c>
      <c r="K98" s="26"/>
      <c r="L98" s="11">
        <f t="shared" si="285"/>
        <v>0</v>
      </c>
      <c r="M98" s="26"/>
      <c r="N98" s="11">
        <f t="shared" si="328"/>
        <v>0</v>
      </c>
      <c r="O98" s="26"/>
      <c r="P98" s="11">
        <f t="shared" si="286"/>
        <v>0</v>
      </c>
      <c r="Q98" s="73"/>
      <c r="R98" s="11">
        <f t="shared" si="287"/>
        <v>0</v>
      </c>
      <c r="S98" s="26"/>
      <c r="T98" s="11">
        <f t="shared" si="288"/>
        <v>0</v>
      </c>
      <c r="U98" s="12"/>
      <c r="V98" s="12">
        <f t="shared" si="289"/>
        <v>0</v>
      </c>
      <c r="W98" s="13"/>
      <c r="X98" s="11">
        <f t="shared" si="329"/>
        <v>0</v>
      </c>
      <c r="Y98" s="26"/>
      <c r="Z98" s="11">
        <f t="shared" si="290"/>
        <v>0</v>
      </c>
      <c r="AA98" s="26"/>
      <c r="AB98" s="11">
        <f t="shared" si="291"/>
        <v>0</v>
      </c>
      <c r="AC98" s="26"/>
      <c r="AD98" s="11">
        <f t="shared" si="292"/>
        <v>0</v>
      </c>
      <c r="AE98" s="26">
        <v>13</v>
      </c>
      <c r="AF98" s="11">
        <f t="shared" si="293"/>
        <v>3612921.3119999999</v>
      </c>
      <c r="AG98" s="73"/>
      <c r="AH98" s="11">
        <f t="shared" si="294"/>
        <v>0</v>
      </c>
      <c r="AI98" s="116"/>
      <c r="AJ98" s="11">
        <f t="shared" si="295"/>
        <v>0</v>
      </c>
      <c r="AK98" s="73"/>
      <c r="AL98" s="12">
        <f t="shared" si="296"/>
        <v>0</v>
      </c>
      <c r="AM98" s="26"/>
      <c r="AN98" s="11">
        <f t="shared" si="297"/>
        <v>0</v>
      </c>
      <c r="AO98" s="26"/>
      <c r="AP98" s="11">
        <f t="shared" si="298"/>
        <v>0</v>
      </c>
      <c r="AQ98" s="26"/>
      <c r="AR98" s="11">
        <f t="shared" si="299"/>
        <v>0</v>
      </c>
      <c r="AS98" s="26"/>
      <c r="AT98" s="11">
        <f t="shared" si="300"/>
        <v>0</v>
      </c>
      <c r="AU98" s="26"/>
      <c r="AV98" s="11">
        <f t="shared" si="301"/>
        <v>0</v>
      </c>
      <c r="AW98" s="26"/>
      <c r="AX98" s="11">
        <f t="shared" si="302"/>
        <v>0</v>
      </c>
      <c r="AY98" s="26"/>
      <c r="AZ98" s="11">
        <f t="shared" si="303"/>
        <v>0</v>
      </c>
      <c r="BA98" s="26"/>
      <c r="BB98" s="11">
        <f t="shared" si="304"/>
        <v>0</v>
      </c>
      <c r="BC98" s="26"/>
      <c r="BD98" s="11">
        <f t="shared" si="305"/>
        <v>0</v>
      </c>
      <c r="BE98" s="26"/>
      <c r="BF98" s="11">
        <f t="shared" si="306"/>
        <v>0</v>
      </c>
      <c r="BG98" s="26"/>
      <c r="BH98" s="11">
        <f t="shared" si="307"/>
        <v>0</v>
      </c>
      <c r="BI98" s="26"/>
      <c r="BJ98" s="11">
        <f t="shared" si="308"/>
        <v>0</v>
      </c>
      <c r="BK98" s="26"/>
      <c r="BL98" s="11">
        <f t="shared" si="309"/>
        <v>0</v>
      </c>
      <c r="BM98" s="77"/>
      <c r="BN98" s="11">
        <f t="shared" si="310"/>
        <v>0</v>
      </c>
      <c r="BO98" s="26"/>
      <c r="BP98" s="11">
        <f t="shared" si="311"/>
        <v>0</v>
      </c>
      <c r="BQ98" s="73"/>
      <c r="BR98" s="11">
        <f t="shared" si="312"/>
        <v>0</v>
      </c>
      <c r="BS98" s="115"/>
      <c r="BT98" s="115">
        <f t="shared" si="313"/>
        <v>0</v>
      </c>
      <c r="BU98" s="26"/>
      <c r="BV98" s="11">
        <f t="shared" si="314"/>
        <v>0</v>
      </c>
      <c r="BW98" s="73"/>
      <c r="BX98" s="11">
        <f t="shared" si="315"/>
        <v>0</v>
      </c>
      <c r="BY98" s="26"/>
      <c r="BZ98" s="11">
        <f t="shared" si="316"/>
        <v>0</v>
      </c>
      <c r="CA98" s="26"/>
      <c r="CB98" s="11">
        <f t="shared" si="317"/>
        <v>0</v>
      </c>
      <c r="CC98" s="26"/>
      <c r="CD98" s="11">
        <f t="shared" si="318"/>
        <v>0</v>
      </c>
      <c r="CE98" s="26"/>
      <c r="CF98" s="11">
        <f t="shared" si="319"/>
        <v>0</v>
      </c>
      <c r="CG98" s="26"/>
      <c r="CH98" s="11">
        <f t="shared" si="320"/>
        <v>0</v>
      </c>
      <c r="CI98" s="73"/>
      <c r="CJ98" s="11">
        <f t="shared" si="321"/>
        <v>0</v>
      </c>
      <c r="CK98" s="26"/>
      <c r="CL98" s="11">
        <f t="shared" si="322"/>
        <v>0</v>
      </c>
      <c r="CM98" s="73"/>
      <c r="CN98" s="11">
        <f t="shared" si="323"/>
        <v>0</v>
      </c>
      <c r="CO98" s="26"/>
      <c r="CP98" s="11">
        <f t="shared" si="324"/>
        <v>0</v>
      </c>
      <c r="CQ98" s="11"/>
      <c r="CR98" s="11">
        <f t="shared" si="325"/>
        <v>0</v>
      </c>
      <c r="CS98" s="49">
        <f t="shared" si="326"/>
        <v>13</v>
      </c>
      <c r="CT98" s="49">
        <f t="shared" si="326"/>
        <v>3612921.3119999999</v>
      </c>
      <c r="CU98" s="42">
        <f t="shared" si="327"/>
        <v>13</v>
      </c>
    </row>
    <row r="99" spans="1:99" x14ac:dyDescent="0.25">
      <c r="A99" s="96">
        <v>20</v>
      </c>
      <c r="B99" s="97"/>
      <c r="C99" s="80" t="s">
        <v>207</v>
      </c>
      <c r="D99" s="85">
        <v>11480</v>
      </c>
      <c r="E99" s="86">
        <v>0.98</v>
      </c>
      <c r="F99" s="82">
        <v>1</v>
      </c>
      <c r="G99" s="85">
        <v>1.4</v>
      </c>
      <c r="H99" s="85">
        <v>1.68</v>
      </c>
      <c r="I99" s="85">
        <v>2.23</v>
      </c>
      <c r="J99" s="90">
        <v>2.57</v>
      </c>
      <c r="K99" s="24">
        <f>SUM(K100:K105)</f>
        <v>90</v>
      </c>
      <c r="L99" s="24">
        <f>SUM(L100:L105)</f>
        <v>1076502.5599999998</v>
      </c>
      <c r="M99" s="24">
        <f t="shared" ref="M99:BX99" si="330">SUM(M100:M105)</f>
        <v>0</v>
      </c>
      <c r="N99" s="24">
        <f t="shared" si="330"/>
        <v>0</v>
      </c>
      <c r="O99" s="24">
        <f t="shared" si="330"/>
        <v>0</v>
      </c>
      <c r="P99" s="24">
        <f t="shared" si="330"/>
        <v>0</v>
      </c>
      <c r="Q99" s="25">
        <f t="shared" si="330"/>
        <v>0</v>
      </c>
      <c r="R99" s="24">
        <f t="shared" si="330"/>
        <v>0</v>
      </c>
      <c r="S99" s="24">
        <f t="shared" si="330"/>
        <v>0</v>
      </c>
      <c r="T99" s="24">
        <f t="shared" si="330"/>
        <v>0</v>
      </c>
      <c r="U99" s="91">
        <f t="shared" si="330"/>
        <v>0</v>
      </c>
      <c r="V99" s="91">
        <f t="shared" si="330"/>
        <v>0</v>
      </c>
      <c r="W99" s="24">
        <f t="shared" si="330"/>
        <v>0</v>
      </c>
      <c r="X99" s="24">
        <f t="shared" si="330"/>
        <v>0</v>
      </c>
      <c r="Y99" s="24">
        <f t="shared" si="330"/>
        <v>22</v>
      </c>
      <c r="Z99" s="24">
        <f t="shared" si="330"/>
        <v>296689.12</v>
      </c>
      <c r="AA99" s="24">
        <f t="shared" si="330"/>
        <v>484</v>
      </c>
      <c r="AB99" s="24">
        <f t="shared" si="330"/>
        <v>6985855.5199999996</v>
      </c>
      <c r="AC99" s="24">
        <f>SUM(AC100:AC105)</f>
        <v>0</v>
      </c>
      <c r="AD99" s="24">
        <f>SUM(AD100:AD105)</f>
        <v>0</v>
      </c>
      <c r="AE99" s="24">
        <f t="shared" si="330"/>
        <v>0</v>
      </c>
      <c r="AF99" s="24">
        <f t="shared" si="330"/>
        <v>0</v>
      </c>
      <c r="AG99" s="25">
        <f t="shared" si="330"/>
        <v>32</v>
      </c>
      <c r="AH99" s="24">
        <f t="shared" si="330"/>
        <v>456701.95200000005</v>
      </c>
      <c r="AI99" s="123">
        <v>0</v>
      </c>
      <c r="AJ99" s="92">
        <f t="shared" si="330"/>
        <v>0</v>
      </c>
      <c r="AK99" s="91">
        <f>SUM(AK100:AK105)</f>
        <v>0</v>
      </c>
      <c r="AL99" s="91">
        <f>SUM(AL100:AL105)</f>
        <v>0</v>
      </c>
      <c r="AM99" s="24">
        <f t="shared" si="330"/>
        <v>0</v>
      </c>
      <c r="AN99" s="24">
        <f t="shared" si="330"/>
        <v>0</v>
      </c>
      <c r="AO99" s="24">
        <f t="shared" si="330"/>
        <v>0</v>
      </c>
      <c r="AP99" s="24">
        <f t="shared" si="330"/>
        <v>0</v>
      </c>
      <c r="AQ99" s="24">
        <f t="shared" si="330"/>
        <v>0</v>
      </c>
      <c r="AR99" s="24">
        <f t="shared" si="330"/>
        <v>0</v>
      </c>
      <c r="AS99" s="24">
        <f t="shared" si="330"/>
        <v>0</v>
      </c>
      <c r="AT99" s="24">
        <f t="shared" si="330"/>
        <v>0</v>
      </c>
      <c r="AU99" s="24">
        <f t="shared" si="330"/>
        <v>0</v>
      </c>
      <c r="AV99" s="24">
        <f t="shared" si="330"/>
        <v>0</v>
      </c>
      <c r="AW99" s="24">
        <f t="shared" si="330"/>
        <v>0</v>
      </c>
      <c r="AX99" s="24">
        <f t="shared" si="330"/>
        <v>0</v>
      </c>
      <c r="AY99" s="24">
        <f t="shared" si="330"/>
        <v>13</v>
      </c>
      <c r="AZ99" s="24">
        <f t="shared" si="330"/>
        <v>154612.63999999998</v>
      </c>
      <c r="BA99" s="24">
        <f t="shared" si="330"/>
        <v>0</v>
      </c>
      <c r="BB99" s="24">
        <f t="shared" si="330"/>
        <v>0</v>
      </c>
      <c r="BC99" s="24">
        <f t="shared" si="330"/>
        <v>0</v>
      </c>
      <c r="BD99" s="24">
        <f t="shared" si="330"/>
        <v>0</v>
      </c>
      <c r="BE99" s="24">
        <f t="shared" si="330"/>
        <v>0</v>
      </c>
      <c r="BF99" s="24">
        <f t="shared" si="330"/>
        <v>0</v>
      </c>
      <c r="BG99" s="24">
        <f t="shared" si="330"/>
        <v>13</v>
      </c>
      <c r="BH99" s="24">
        <f t="shared" si="330"/>
        <v>154612.63999999998</v>
      </c>
      <c r="BI99" s="24">
        <f t="shared" si="330"/>
        <v>0</v>
      </c>
      <c r="BJ99" s="24">
        <f t="shared" si="330"/>
        <v>0</v>
      </c>
      <c r="BK99" s="24">
        <f>SUM(BK100:BK105)</f>
        <v>0</v>
      </c>
      <c r="BL99" s="24">
        <f>SUM(BL100:BL105)</f>
        <v>0</v>
      </c>
      <c r="BM99" s="24">
        <f>SUM(BM100:BM105)</f>
        <v>650</v>
      </c>
      <c r="BN99" s="24">
        <f>SUM(BN100:BN105)</f>
        <v>12452071.296</v>
      </c>
      <c r="BO99" s="24">
        <f t="shared" si="330"/>
        <v>1</v>
      </c>
      <c r="BP99" s="24">
        <f t="shared" si="330"/>
        <v>14271.936000000002</v>
      </c>
      <c r="BQ99" s="25">
        <f t="shared" si="330"/>
        <v>0</v>
      </c>
      <c r="BR99" s="24">
        <f t="shared" si="330"/>
        <v>0</v>
      </c>
      <c r="BS99" s="117">
        <v>76</v>
      </c>
      <c r="BT99" s="117">
        <f t="shared" si="330"/>
        <v>1326132.8640000001</v>
      </c>
      <c r="BU99" s="24">
        <f t="shared" si="330"/>
        <v>53</v>
      </c>
      <c r="BV99" s="24">
        <f t="shared" si="330"/>
        <v>756412.60799999989</v>
      </c>
      <c r="BW99" s="25">
        <f t="shared" si="330"/>
        <v>0</v>
      </c>
      <c r="BX99" s="24">
        <f t="shared" si="330"/>
        <v>0</v>
      </c>
      <c r="BY99" s="24">
        <f t="shared" ref="BY99:CT99" si="331">SUM(BY100:BY105)</f>
        <v>3</v>
      </c>
      <c r="BZ99" s="24">
        <f t="shared" si="331"/>
        <v>42815.807999999997</v>
      </c>
      <c r="CA99" s="24">
        <f t="shared" si="331"/>
        <v>0</v>
      </c>
      <c r="CB99" s="24">
        <f t="shared" si="331"/>
        <v>0</v>
      </c>
      <c r="CC99" s="24">
        <f t="shared" si="331"/>
        <v>7</v>
      </c>
      <c r="CD99" s="24">
        <f t="shared" si="331"/>
        <v>99903.551999999996</v>
      </c>
      <c r="CE99" s="24">
        <f t="shared" si="331"/>
        <v>9</v>
      </c>
      <c r="CF99" s="24">
        <f t="shared" si="331"/>
        <v>128447.424</v>
      </c>
      <c r="CG99" s="24">
        <f t="shared" si="331"/>
        <v>0</v>
      </c>
      <c r="CH99" s="24">
        <f t="shared" si="331"/>
        <v>0</v>
      </c>
      <c r="CI99" s="25">
        <f t="shared" si="331"/>
        <v>5</v>
      </c>
      <c r="CJ99" s="24">
        <f t="shared" si="331"/>
        <v>71359.679999999993</v>
      </c>
      <c r="CK99" s="24">
        <f t="shared" si="331"/>
        <v>1</v>
      </c>
      <c r="CL99" s="24">
        <f t="shared" si="331"/>
        <v>14271.936000000002</v>
      </c>
      <c r="CM99" s="25">
        <v>15</v>
      </c>
      <c r="CN99" s="24">
        <f t="shared" si="331"/>
        <v>284164.44</v>
      </c>
      <c r="CO99" s="24">
        <f t="shared" si="331"/>
        <v>0</v>
      </c>
      <c r="CP99" s="24">
        <f t="shared" si="331"/>
        <v>0</v>
      </c>
      <c r="CQ99" s="24">
        <f t="shared" si="331"/>
        <v>0</v>
      </c>
      <c r="CR99" s="24">
        <f t="shared" si="331"/>
        <v>0</v>
      </c>
      <c r="CS99" s="92">
        <f t="shared" si="331"/>
        <v>1474</v>
      </c>
      <c r="CT99" s="92">
        <f t="shared" si="331"/>
        <v>24314825.975999996</v>
      </c>
      <c r="CU99" s="42"/>
    </row>
    <row r="100" spans="1:99" x14ac:dyDescent="0.25">
      <c r="A100" s="95"/>
      <c r="B100" s="47">
        <v>64</v>
      </c>
      <c r="C100" s="7" t="s">
        <v>208</v>
      </c>
      <c r="D100" s="8">
        <v>11480</v>
      </c>
      <c r="E100" s="9">
        <v>0.74</v>
      </c>
      <c r="F100" s="19">
        <v>1</v>
      </c>
      <c r="G100" s="8">
        <v>1.4</v>
      </c>
      <c r="H100" s="8">
        <v>1.68</v>
      </c>
      <c r="I100" s="8">
        <v>2.23</v>
      </c>
      <c r="J100" s="10">
        <v>2.57</v>
      </c>
      <c r="K100" s="11">
        <v>89</v>
      </c>
      <c r="L100" s="11">
        <f t="shared" ref="L100:L105" si="332">SUM(K100*$D100*$E100*$F100*$G100*$L$10)</f>
        <v>1058501.92</v>
      </c>
      <c r="M100" s="11"/>
      <c r="N100" s="11">
        <f t="shared" si="328"/>
        <v>0</v>
      </c>
      <c r="O100" s="11"/>
      <c r="P100" s="11">
        <f t="shared" ref="P100:P105" si="333">SUM(O100*$D100*$E100*$F100*$G100*$P$10)</f>
        <v>0</v>
      </c>
      <c r="Q100" s="12"/>
      <c r="R100" s="11">
        <f t="shared" ref="R100:R105" si="334">SUM(Q100*$D100*$E100*$F100*$G100*$R$10)</f>
        <v>0</v>
      </c>
      <c r="S100" s="11"/>
      <c r="T100" s="11">
        <f t="shared" ref="T100:T105" si="335">SUM(S100*$D100*$E100*$F100*$G100*$T$10)</f>
        <v>0</v>
      </c>
      <c r="U100" s="12"/>
      <c r="V100" s="12">
        <f t="shared" ref="V100:V105" si="336">SUM(U100*$D100*$E100*$F100*$G100*$V$10)</f>
        <v>0</v>
      </c>
      <c r="W100" s="13"/>
      <c r="X100" s="11">
        <f t="shared" si="329"/>
        <v>0</v>
      </c>
      <c r="Y100" s="11">
        <v>20</v>
      </c>
      <c r="Z100" s="11">
        <f t="shared" ref="Z100:Z105" si="337">SUM(Y100*$D100*$E100*$F100*$G100*$Z$10)</f>
        <v>237865.59999999998</v>
      </c>
      <c r="AA100" s="11">
        <v>333</v>
      </c>
      <c r="AB100" s="11">
        <f t="shared" ref="AB100:AB105" si="338">SUM(AA100*$D100*$E100*$F100*$G100*$AB$10)</f>
        <v>3960462.2399999998</v>
      </c>
      <c r="AC100" s="11"/>
      <c r="AD100" s="11">
        <f t="shared" ref="AD100:AD105" si="339">SUM(AC100*$D100*$E100*$F100*$G100*$AD$10)</f>
        <v>0</v>
      </c>
      <c r="AE100" s="11"/>
      <c r="AF100" s="11">
        <f t="shared" ref="AF100:AF105" si="340">AE100*$D100*$E100*$F100*$H100*$AF$10</f>
        <v>0</v>
      </c>
      <c r="AG100" s="70">
        <v>32</v>
      </c>
      <c r="AH100" s="11">
        <f t="shared" ref="AH100:AH105" si="341">AG100*$D100*$E100*$F100*$H100*$AH$10</f>
        <v>456701.95200000005</v>
      </c>
      <c r="AI100" s="116"/>
      <c r="AJ100" s="11">
        <f t="shared" ref="AJ100:AJ105" si="342">SUM(AI100*$D100*$E100*$F100*$G100*$AJ$10)</f>
        <v>0</v>
      </c>
      <c r="AK100" s="12"/>
      <c r="AL100" s="12">
        <f t="shared" ref="AL100:AL105" si="343">SUM(AK100*$D100*$E100*$F100*$G100*$AL$10)</f>
        <v>0</v>
      </c>
      <c r="AM100" s="11"/>
      <c r="AN100" s="11">
        <f t="shared" ref="AN100:AN105" si="344">SUM(AM100*$D100*$E100*$F100*$G100*$AN$10)</f>
        <v>0</v>
      </c>
      <c r="AO100" s="11"/>
      <c r="AP100" s="11">
        <f t="shared" ref="AP100:AP105" si="345">SUM(AO100*$D100*$E100*$F100*$G100*$AP$10)</f>
        <v>0</v>
      </c>
      <c r="AQ100" s="11"/>
      <c r="AR100" s="11">
        <f t="shared" ref="AR100:AR105" si="346">SUM(AQ100*$D100*$E100*$F100*$G100*$AR$10)</f>
        <v>0</v>
      </c>
      <c r="AS100" s="11"/>
      <c r="AT100" s="11">
        <f t="shared" ref="AT100:AT105" si="347">SUM(AS100*$D100*$E100*$F100*$G100*$AT$10)</f>
        <v>0</v>
      </c>
      <c r="AU100" s="11"/>
      <c r="AV100" s="11">
        <f t="shared" ref="AV100:AV105" si="348">SUM(AU100*$D100*$E100*$F100*$G100*$AV$10)</f>
        <v>0</v>
      </c>
      <c r="AW100" s="11"/>
      <c r="AX100" s="11">
        <f t="shared" ref="AX100:AX105" si="349">SUM(AW100*$D100*$E100*$F100*$G100*$AX$10)</f>
        <v>0</v>
      </c>
      <c r="AY100" s="11">
        <v>13</v>
      </c>
      <c r="AZ100" s="11">
        <f t="shared" ref="AZ100:AZ105" si="350">SUM(AY100*$D100*$E100*$F100*$G100*$AZ$10)</f>
        <v>154612.63999999998</v>
      </c>
      <c r="BA100" s="11"/>
      <c r="BB100" s="11">
        <f t="shared" ref="BB100:BB105" si="351">SUM(BA100*$D100*$E100*$F100*$G100*$BB$10)</f>
        <v>0</v>
      </c>
      <c r="BC100" s="11"/>
      <c r="BD100" s="11">
        <f t="shared" ref="BD100:BD105" si="352">SUM(BC100*$D100*$E100*$F100*$G100*$BD$10)</f>
        <v>0</v>
      </c>
      <c r="BE100" s="11"/>
      <c r="BF100" s="11">
        <f t="shared" ref="BF100:BF105" si="353">SUM(BE100*$D100*$E100*$F100*$G100*$BF$10)</f>
        <v>0</v>
      </c>
      <c r="BG100" s="11">
        <v>13</v>
      </c>
      <c r="BH100" s="11">
        <f t="shared" ref="BH100:BH105" si="354">SUM(BG100*$D100*$E100*$F100*$G100*$BH$10)</f>
        <v>154612.63999999998</v>
      </c>
      <c r="BI100" s="11"/>
      <c r="BJ100" s="11">
        <f t="shared" ref="BJ100:BJ105" si="355">BI100*$D100*$E100*$F100*$H100*$BJ$10</f>
        <v>0</v>
      </c>
      <c r="BK100" s="11"/>
      <c r="BL100" s="11">
        <f t="shared" ref="BL100:BL105" si="356">BK100*$D100*$E100*$F100*$H100*$BL$10</f>
        <v>0</v>
      </c>
      <c r="BM100" s="76">
        <v>297</v>
      </c>
      <c r="BN100" s="11">
        <f t="shared" ref="BN100:BN105" si="357">BM100*$D100*$E100*$F100*$H100*$BN$10</f>
        <v>4238764.9919999996</v>
      </c>
      <c r="BO100" s="11">
        <v>1</v>
      </c>
      <c r="BP100" s="11">
        <f t="shared" ref="BP100:BP105" si="358">BO100*$D100*$E100*$F100*$H100*$BP$10</f>
        <v>14271.936000000002</v>
      </c>
      <c r="BQ100" s="12"/>
      <c r="BR100" s="11">
        <f t="shared" ref="BR100:BR105" si="359">BQ100*$D100*$E100*$F100*$H100*$BR$10</f>
        <v>0</v>
      </c>
      <c r="BS100" s="120">
        <v>53</v>
      </c>
      <c r="BT100" s="115">
        <f t="shared" ref="BT100:BT105" si="360">BS100*$D100*$E100*$F100*$H100*$BT$10</f>
        <v>756412.60799999989</v>
      </c>
      <c r="BU100" s="11">
        <v>53</v>
      </c>
      <c r="BV100" s="11">
        <f t="shared" ref="BV100:BV105" si="361">BU100*$D100*$E100*$F100*$H100*$BV$10</f>
        <v>756412.60799999989</v>
      </c>
      <c r="BW100" s="12"/>
      <c r="BX100" s="11">
        <f t="shared" ref="BX100:BX105" si="362">BW100*$D100*$E100*$F100*$H100*$BX$10</f>
        <v>0</v>
      </c>
      <c r="BY100" s="71">
        <v>3</v>
      </c>
      <c r="BZ100" s="11">
        <f t="shared" ref="BZ100:BZ105" si="363">BY100*$D100*$E100*$F100*$H100*$BZ$10</f>
        <v>42815.807999999997</v>
      </c>
      <c r="CA100" s="11"/>
      <c r="CB100" s="11">
        <f t="shared" ref="CB100:CB105" si="364">CA100*$D100*$E100*$F100*$H100*$CB$10</f>
        <v>0</v>
      </c>
      <c r="CC100" s="11">
        <v>7</v>
      </c>
      <c r="CD100" s="11">
        <f t="shared" ref="CD100:CD105" si="365">CC100*$D100*$E100*$F100*$H100*$CD$10</f>
        <v>99903.551999999996</v>
      </c>
      <c r="CE100" s="11">
        <v>9</v>
      </c>
      <c r="CF100" s="11">
        <f t="shared" ref="CF100:CF105" si="366">CE100*$D100*$E100*$F100*$H100*$CF$10</f>
        <v>128447.424</v>
      </c>
      <c r="CG100" s="11"/>
      <c r="CH100" s="11">
        <f t="shared" ref="CH100:CH105" si="367">CG100*$D100*$E100*$F100*$H100*$CH$10</f>
        <v>0</v>
      </c>
      <c r="CI100" s="12">
        <v>5</v>
      </c>
      <c r="CJ100" s="11">
        <f t="shared" ref="CJ100:CJ105" si="368">CI100*$D100*$E100*$F100*$H100*$CJ$10</f>
        <v>71359.679999999993</v>
      </c>
      <c r="CK100" s="11">
        <v>1</v>
      </c>
      <c r="CL100" s="11">
        <f t="shared" ref="CL100:CL105" si="369">CK100*$D100*$E100*$F100*$H100*$CL$10</f>
        <v>14271.936000000002</v>
      </c>
      <c r="CM100" s="70">
        <v>15</v>
      </c>
      <c r="CN100" s="11">
        <f t="shared" ref="CN100:CN105" si="370">CM100*$D100*$E100*$F100*$I100*$CN$10</f>
        <v>284164.44</v>
      </c>
      <c r="CO100" s="71"/>
      <c r="CP100" s="11">
        <f t="shared" ref="CP100:CP105" si="371">CO100*$D100*$E100*$F100*$J100*$CP$10</f>
        <v>0</v>
      </c>
      <c r="CQ100" s="11"/>
      <c r="CR100" s="11">
        <f t="shared" ref="CR100:CR105" si="372">CQ100*D100*E100*F100</f>
        <v>0</v>
      </c>
      <c r="CS100" s="43">
        <f t="shared" ref="CS100:CT105" si="373">SUM(M100+K100+W100+O100+Q100+Y100+U100+S100+AA100+AE100+AC100+AG100+AI100+AM100+BI100+BO100+AK100+AW100+AY100+CA100+CC100+BY100+CE100+CG100+BS100+BU100+AO100+AQ100+AS100+AU100+BK100+BM100+BQ100+BA100+BC100+BE100+BG100+BW100+CI100+CK100+CM100+CO100+CQ100)</f>
        <v>944</v>
      </c>
      <c r="CT100" s="43">
        <f t="shared" si="373"/>
        <v>12429581.975999998</v>
      </c>
      <c r="CU100" s="42">
        <f t="shared" si="327"/>
        <v>944</v>
      </c>
    </row>
    <row r="101" spans="1:99" ht="45" x14ac:dyDescent="0.25">
      <c r="A101" s="95"/>
      <c r="B101" s="47">
        <v>65</v>
      </c>
      <c r="C101" s="7" t="s">
        <v>209</v>
      </c>
      <c r="D101" s="8">
        <v>11480</v>
      </c>
      <c r="E101" s="9">
        <v>1.1200000000000001</v>
      </c>
      <c r="F101" s="19">
        <v>1</v>
      </c>
      <c r="G101" s="8">
        <v>1.4</v>
      </c>
      <c r="H101" s="8">
        <v>1.68</v>
      </c>
      <c r="I101" s="8">
        <v>2.23</v>
      </c>
      <c r="J101" s="10">
        <v>2.57</v>
      </c>
      <c r="K101" s="11">
        <v>1</v>
      </c>
      <c r="L101" s="11">
        <f t="shared" si="332"/>
        <v>18000.64</v>
      </c>
      <c r="M101" s="11">
        <v>0</v>
      </c>
      <c r="N101" s="11">
        <f t="shared" si="328"/>
        <v>0</v>
      </c>
      <c r="O101" s="11">
        <v>0</v>
      </c>
      <c r="P101" s="11">
        <f t="shared" si="333"/>
        <v>0</v>
      </c>
      <c r="Q101" s="12">
        <v>0</v>
      </c>
      <c r="R101" s="11">
        <f t="shared" si="334"/>
        <v>0</v>
      </c>
      <c r="S101" s="11">
        <v>0</v>
      </c>
      <c r="T101" s="11">
        <f t="shared" si="335"/>
        <v>0</v>
      </c>
      <c r="U101" s="12"/>
      <c r="V101" s="12">
        <f t="shared" si="336"/>
        <v>0</v>
      </c>
      <c r="W101" s="13"/>
      <c r="X101" s="11">
        <f t="shared" si="329"/>
        <v>0</v>
      </c>
      <c r="Y101" s="11"/>
      <c r="Z101" s="11">
        <f t="shared" si="337"/>
        <v>0</v>
      </c>
      <c r="AA101" s="11">
        <v>120</v>
      </c>
      <c r="AB101" s="11">
        <f t="shared" si="338"/>
        <v>2160076.8000000003</v>
      </c>
      <c r="AC101" s="11">
        <v>0</v>
      </c>
      <c r="AD101" s="11">
        <f t="shared" si="339"/>
        <v>0</v>
      </c>
      <c r="AE101" s="11">
        <v>0</v>
      </c>
      <c r="AF101" s="11">
        <f t="shared" si="340"/>
        <v>0</v>
      </c>
      <c r="AG101" s="12">
        <v>0</v>
      </c>
      <c r="AH101" s="11">
        <f t="shared" si="341"/>
        <v>0</v>
      </c>
      <c r="AI101" s="116"/>
      <c r="AJ101" s="11">
        <f t="shared" si="342"/>
        <v>0</v>
      </c>
      <c r="AK101" s="12"/>
      <c r="AL101" s="12">
        <f t="shared" si="343"/>
        <v>0</v>
      </c>
      <c r="AM101" s="11">
        <v>0</v>
      </c>
      <c r="AN101" s="11">
        <f t="shared" si="344"/>
        <v>0</v>
      </c>
      <c r="AO101" s="11">
        <v>0</v>
      </c>
      <c r="AP101" s="11">
        <f t="shared" si="345"/>
        <v>0</v>
      </c>
      <c r="AQ101" s="11"/>
      <c r="AR101" s="11">
        <f t="shared" si="346"/>
        <v>0</v>
      </c>
      <c r="AS101" s="11"/>
      <c r="AT101" s="11">
        <f t="shared" si="347"/>
        <v>0</v>
      </c>
      <c r="AU101" s="11"/>
      <c r="AV101" s="11">
        <f t="shared" si="348"/>
        <v>0</v>
      </c>
      <c r="AW101" s="11">
        <v>0</v>
      </c>
      <c r="AX101" s="11">
        <f t="shared" si="349"/>
        <v>0</v>
      </c>
      <c r="AY101" s="11">
        <v>0</v>
      </c>
      <c r="AZ101" s="11">
        <f t="shared" si="350"/>
        <v>0</v>
      </c>
      <c r="BA101" s="11">
        <v>0</v>
      </c>
      <c r="BB101" s="11">
        <f t="shared" si="351"/>
        <v>0</v>
      </c>
      <c r="BC101" s="11">
        <v>0</v>
      </c>
      <c r="BD101" s="11">
        <f t="shared" si="352"/>
        <v>0</v>
      </c>
      <c r="BE101" s="11">
        <v>0</v>
      </c>
      <c r="BF101" s="11">
        <f t="shared" si="353"/>
        <v>0</v>
      </c>
      <c r="BG101" s="11"/>
      <c r="BH101" s="11">
        <f t="shared" si="354"/>
        <v>0</v>
      </c>
      <c r="BI101" s="11">
        <v>0</v>
      </c>
      <c r="BJ101" s="11">
        <f t="shared" si="355"/>
        <v>0</v>
      </c>
      <c r="BK101" s="11">
        <v>0</v>
      </c>
      <c r="BL101" s="11">
        <f t="shared" si="356"/>
        <v>0</v>
      </c>
      <c r="BM101" s="76">
        <v>306</v>
      </c>
      <c r="BN101" s="11">
        <f t="shared" si="357"/>
        <v>6609835.0080000004</v>
      </c>
      <c r="BO101" s="11">
        <v>0</v>
      </c>
      <c r="BP101" s="11">
        <f t="shared" si="358"/>
        <v>0</v>
      </c>
      <c r="BQ101" s="12">
        <v>0</v>
      </c>
      <c r="BR101" s="11">
        <f t="shared" si="359"/>
        <v>0</v>
      </c>
      <c r="BS101" s="120">
        <v>16</v>
      </c>
      <c r="BT101" s="115">
        <f t="shared" si="360"/>
        <v>345612.288</v>
      </c>
      <c r="BU101" s="11">
        <v>0</v>
      </c>
      <c r="BV101" s="11">
        <f t="shared" si="361"/>
        <v>0</v>
      </c>
      <c r="BW101" s="12"/>
      <c r="BX101" s="11">
        <f t="shared" si="362"/>
        <v>0</v>
      </c>
      <c r="BY101" s="11">
        <v>0</v>
      </c>
      <c r="BZ101" s="11">
        <f t="shared" si="363"/>
        <v>0</v>
      </c>
      <c r="CA101" s="11">
        <v>0</v>
      </c>
      <c r="CB101" s="11">
        <f t="shared" si="364"/>
        <v>0</v>
      </c>
      <c r="CC101" s="11">
        <v>0</v>
      </c>
      <c r="CD101" s="11">
        <f t="shared" si="365"/>
        <v>0</v>
      </c>
      <c r="CE101" s="11">
        <v>0</v>
      </c>
      <c r="CF101" s="11">
        <f t="shared" si="366"/>
        <v>0</v>
      </c>
      <c r="CG101" s="11"/>
      <c r="CH101" s="11">
        <f t="shared" si="367"/>
        <v>0</v>
      </c>
      <c r="CI101" s="12"/>
      <c r="CJ101" s="11">
        <f t="shared" si="368"/>
        <v>0</v>
      </c>
      <c r="CK101" s="11">
        <v>0</v>
      </c>
      <c r="CL101" s="11">
        <f t="shared" si="369"/>
        <v>0</v>
      </c>
      <c r="CM101" s="12">
        <v>0</v>
      </c>
      <c r="CN101" s="11">
        <f t="shared" si="370"/>
        <v>0</v>
      </c>
      <c r="CO101" s="11">
        <v>0</v>
      </c>
      <c r="CP101" s="11">
        <f t="shared" si="371"/>
        <v>0</v>
      </c>
      <c r="CQ101" s="11"/>
      <c r="CR101" s="11">
        <f t="shared" si="372"/>
        <v>0</v>
      </c>
      <c r="CS101" s="43">
        <f t="shared" si="373"/>
        <v>443</v>
      </c>
      <c r="CT101" s="43">
        <f t="shared" si="373"/>
        <v>9133524.7360000014</v>
      </c>
      <c r="CU101" s="42">
        <f t="shared" si="327"/>
        <v>443</v>
      </c>
    </row>
    <row r="102" spans="1:99" ht="45" x14ac:dyDescent="0.25">
      <c r="A102" s="95"/>
      <c r="B102" s="47">
        <v>66</v>
      </c>
      <c r="C102" s="7" t="s">
        <v>210</v>
      </c>
      <c r="D102" s="8">
        <v>11480</v>
      </c>
      <c r="E102" s="9">
        <v>1.66</v>
      </c>
      <c r="F102" s="19">
        <v>1</v>
      </c>
      <c r="G102" s="8">
        <v>1.4</v>
      </c>
      <c r="H102" s="8">
        <v>1.68</v>
      </c>
      <c r="I102" s="8">
        <v>2.23</v>
      </c>
      <c r="J102" s="10">
        <v>2.57</v>
      </c>
      <c r="K102" s="11"/>
      <c r="L102" s="11">
        <f t="shared" si="332"/>
        <v>0</v>
      </c>
      <c r="M102" s="11">
        <v>0</v>
      </c>
      <c r="N102" s="11">
        <f t="shared" si="328"/>
        <v>0</v>
      </c>
      <c r="O102" s="11">
        <v>0</v>
      </c>
      <c r="P102" s="11">
        <f t="shared" si="333"/>
        <v>0</v>
      </c>
      <c r="Q102" s="12">
        <v>0</v>
      </c>
      <c r="R102" s="11">
        <f t="shared" si="334"/>
        <v>0</v>
      </c>
      <c r="S102" s="11">
        <v>0</v>
      </c>
      <c r="T102" s="11">
        <f t="shared" si="335"/>
        <v>0</v>
      </c>
      <c r="U102" s="12"/>
      <c r="V102" s="12">
        <f t="shared" si="336"/>
        <v>0</v>
      </c>
      <c r="W102" s="13"/>
      <c r="X102" s="11">
        <f t="shared" si="329"/>
        <v>0</v>
      </c>
      <c r="Y102" s="11">
        <v>1</v>
      </c>
      <c r="Z102" s="11">
        <f t="shared" si="337"/>
        <v>26679.519999999997</v>
      </c>
      <c r="AA102" s="11">
        <v>24</v>
      </c>
      <c r="AB102" s="11">
        <f t="shared" si="338"/>
        <v>640308.47999999986</v>
      </c>
      <c r="AC102" s="11">
        <v>0</v>
      </c>
      <c r="AD102" s="11">
        <f t="shared" si="339"/>
        <v>0</v>
      </c>
      <c r="AE102" s="11">
        <v>0</v>
      </c>
      <c r="AF102" s="11">
        <f t="shared" si="340"/>
        <v>0</v>
      </c>
      <c r="AG102" s="12">
        <v>0</v>
      </c>
      <c r="AH102" s="11">
        <f t="shared" si="341"/>
        <v>0</v>
      </c>
      <c r="AI102" s="116"/>
      <c r="AJ102" s="11">
        <f t="shared" si="342"/>
        <v>0</v>
      </c>
      <c r="AK102" s="12"/>
      <c r="AL102" s="12">
        <f t="shared" si="343"/>
        <v>0</v>
      </c>
      <c r="AM102" s="11">
        <v>0</v>
      </c>
      <c r="AN102" s="11">
        <f t="shared" si="344"/>
        <v>0</v>
      </c>
      <c r="AO102" s="11">
        <v>0</v>
      </c>
      <c r="AP102" s="11">
        <f t="shared" si="345"/>
        <v>0</v>
      </c>
      <c r="AQ102" s="11"/>
      <c r="AR102" s="11">
        <f t="shared" si="346"/>
        <v>0</v>
      </c>
      <c r="AS102" s="11"/>
      <c r="AT102" s="11">
        <f t="shared" si="347"/>
        <v>0</v>
      </c>
      <c r="AU102" s="11"/>
      <c r="AV102" s="11">
        <f t="shared" si="348"/>
        <v>0</v>
      </c>
      <c r="AW102" s="11">
        <v>0</v>
      </c>
      <c r="AX102" s="11">
        <f t="shared" si="349"/>
        <v>0</v>
      </c>
      <c r="AY102" s="11">
        <v>0</v>
      </c>
      <c r="AZ102" s="11">
        <f t="shared" si="350"/>
        <v>0</v>
      </c>
      <c r="BA102" s="11">
        <v>0</v>
      </c>
      <c r="BB102" s="11">
        <f t="shared" si="351"/>
        <v>0</v>
      </c>
      <c r="BC102" s="11">
        <v>0</v>
      </c>
      <c r="BD102" s="11">
        <f t="shared" si="352"/>
        <v>0</v>
      </c>
      <c r="BE102" s="11">
        <v>0</v>
      </c>
      <c r="BF102" s="11">
        <f t="shared" si="353"/>
        <v>0</v>
      </c>
      <c r="BG102" s="11"/>
      <c r="BH102" s="11">
        <f t="shared" si="354"/>
        <v>0</v>
      </c>
      <c r="BI102" s="11">
        <v>0</v>
      </c>
      <c r="BJ102" s="11">
        <f t="shared" si="355"/>
        <v>0</v>
      </c>
      <c r="BK102" s="11">
        <v>0</v>
      </c>
      <c r="BL102" s="11">
        <f t="shared" si="356"/>
        <v>0</v>
      </c>
      <c r="BM102" s="76">
        <v>36</v>
      </c>
      <c r="BN102" s="11">
        <f t="shared" si="357"/>
        <v>1152555.2639999997</v>
      </c>
      <c r="BO102" s="11">
        <v>0</v>
      </c>
      <c r="BP102" s="11">
        <f t="shared" si="358"/>
        <v>0</v>
      </c>
      <c r="BQ102" s="12">
        <v>0</v>
      </c>
      <c r="BR102" s="11">
        <f t="shared" si="359"/>
        <v>0</v>
      </c>
      <c r="BS102" s="115">
        <v>7</v>
      </c>
      <c r="BT102" s="115">
        <f t="shared" si="360"/>
        <v>224107.96799999999</v>
      </c>
      <c r="BU102" s="11">
        <v>0</v>
      </c>
      <c r="BV102" s="11">
        <f t="shared" si="361"/>
        <v>0</v>
      </c>
      <c r="BW102" s="12"/>
      <c r="BX102" s="11">
        <f t="shared" si="362"/>
        <v>0</v>
      </c>
      <c r="BY102" s="11">
        <v>0</v>
      </c>
      <c r="BZ102" s="11">
        <f t="shared" si="363"/>
        <v>0</v>
      </c>
      <c r="CA102" s="11">
        <v>0</v>
      </c>
      <c r="CB102" s="11">
        <f t="shared" si="364"/>
        <v>0</v>
      </c>
      <c r="CC102" s="11">
        <v>0</v>
      </c>
      <c r="CD102" s="11">
        <f t="shared" si="365"/>
        <v>0</v>
      </c>
      <c r="CE102" s="11">
        <v>0</v>
      </c>
      <c r="CF102" s="11">
        <f t="shared" si="366"/>
        <v>0</v>
      </c>
      <c r="CG102" s="11"/>
      <c r="CH102" s="11">
        <f t="shared" si="367"/>
        <v>0</v>
      </c>
      <c r="CI102" s="12"/>
      <c r="CJ102" s="11">
        <f t="shared" si="368"/>
        <v>0</v>
      </c>
      <c r="CK102" s="11">
        <v>0</v>
      </c>
      <c r="CL102" s="11">
        <f t="shared" si="369"/>
        <v>0</v>
      </c>
      <c r="CM102" s="12">
        <v>0</v>
      </c>
      <c r="CN102" s="11">
        <f t="shared" si="370"/>
        <v>0</v>
      </c>
      <c r="CO102" s="11">
        <v>0</v>
      </c>
      <c r="CP102" s="11">
        <f t="shared" si="371"/>
        <v>0</v>
      </c>
      <c r="CQ102" s="11"/>
      <c r="CR102" s="11">
        <f t="shared" si="372"/>
        <v>0</v>
      </c>
      <c r="CS102" s="43">
        <f t="shared" si="373"/>
        <v>68</v>
      </c>
      <c r="CT102" s="43">
        <f t="shared" si="373"/>
        <v>2043651.2319999996</v>
      </c>
      <c r="CU102" s="42">
        <f t="shared" si="327"/>
        <v>68</v>
      </c>
    </row>
    <row r="103" spans="1:99" ht="45" x14ac:dyDescent="0.25">
      <c r="A103" s="95"/>
      <c r="B103" s="47">
        <v>67</v>
      </c>
      <c r="C103" s="7" t="s">
        <v>211</v>
      </c>
      <c r="D103" s="8">
        <v>11480</v>
      </c>
      <c r="E103" s="9">
        <v>2</v>
      </c>
      <c r="F103" s="19">
        <v>1</v>
      </c>
      <c r="G103" s="8">
        <v>1.4</v>
      </c>
      <c r="H103" s="8">
        <v>1.68</v>
      </c>
      <c r="I103" s="8">
        <v>2.23</v>
      </c>
      <c r="J103" s="10">
        <v>2.57</v>
      </c>
      <c r="K103" s="11"/>
      <c r="L103" s="11">
        <f t="shared" si="332"/>
        <v>0</v>
      </c>
      <c r="M103" s="11">
        <v>0</v>
      </c>
      <c r="N103" s="11">
        <f t="shared" si="328"/>
        <v>0</v>
      </c>
      <c r="O103" s="11">
        <v>0</v>
      </c>
      <c r="P103" s="11">
        <f t="shared" si="333"/>
        <v>0</v>
      </c>
      <c r="Q103" s="12">
        <v>0</v>
      </c>
      <c r="R103" s="11">
        <f t="shared" si="334"/>
        <v>0</v>
      </c>
      <c r="S103" s="11">
        <v>0</v>
      </c>
      <c r="T103" s="11">
        <f t="shared" si="335"/>
        <v>0</v>
      </c>
      <c r="U103" s="12"/>
      <c r="V103" s="12">
        <f t="shared" si="336"/>
        <v>0</v>
      </c>
      <c r="W103" s="13"/>
      <c r="X103" s="11">
        <f t="shared" si="329"/>
        <v>0</v>
      </c>
      <c r="Y103" s="11">
        <v>1</v>
      </c>
      <c r="Z103" s="11">
        <f t="shared" si="337"/>
        <v>32143.999999999996</v>
      </c>
      <c r="AA103" s="11">
        <v>7</v>
      </c>
      <c r="AB103" s="11">
        <f t="shared" si="338"/>
        <v>225008</v>
      </c>
      <c r="AC103" s="11">
        <v>0</v>
      </c>
      <c r="AD103" s="11">
        <f t="shared" si="339"/>
        <v>0</v>
      </c>
      <c r="AE103" s="11">
        <v>0</v>
      </c>
      <c r="AF103" s="11">
        <f t="shared" si="340"/>
        <v>0</v>
      </c>
      <c r="AG103" s="12">
        <v>0</v>
      </c>
      <c r="AH103" s="11">
        <f t="shared" si="341"/>
        <v>0</v>
      </c>
      <c r="AI103" s="116"/>
      <c r="AJ103" s="11">
        <f t="shared" si="342"/>
        <v>0</v>
      </c>
      <c r="AK103" s="12"/>
      <c r="AL103" s="12">
        <f t="shared" si="343"/>
        <v>0</v>
      </c>
      <c r="AM103" s="11">
        <v>0</v>
      </c>
      <c r="AN103" s="11">
        <f t="shared" si="344"/>
        <v>0</v>
      </c>
      <c r="AO103" s="11">
        <v>0</v>
      </c>
      <c r="AP103" s="11">
        <f t="shared" si="345"/>
        <v>0</v>
      </c>
      <c r="AQ103" s="11"/>
      <c r="AR103" s="11">
        <f t="shared" si="346"/>
        <v>0</v>
      </c>
      <c r="AS103" s="11"/>
      <c r="AT103" s="11">
        <f t="shared" si="347"/>
        <v>0</v>
      </c>
      <c r="AU103" s="11"/>
      <c r="AV103" s="11">
        <f t="shared" si="348"/>
        <v>0</v>
      </c>
      <c r="AW103" s="11">
        <v>0</v>
      </c>
      <c r="AX103" s="11">
        <f t="shared" si="349"/>
        <v>0</v>
      </c>
      <c r="AY103" s="11">
        <v>0</v>
      </c>
      <c r="AZ103" s="11">
        <f t="shared" si="350"/>
        <v>0</v>
      </c>
      <c r="BA103" s="11">
        <v>0</v>
      </c>
      <c r="BB103" s="11">
        <f t="shared" si="351"/>
        <v>0</v>
      </c>
      <c r="BC103" s="11">
        <v>0</v>
      </c>
      <c r="BD103" s="11">
        <f t="shared" si="352"/>
        <v>0</v>
      </c>
      <c r="BE103" s="11">
        <v>0</v>
      </c>
      <c r="BF103" s="11">
        <f t="shared" si="353"/>
        <v>0</v>
      </c>
      <c r="BG103" s="11"/>
      <c r="BH103" s="11">
        <f t="shared" si="354"/>
        <v>0</v>
      </c>
      <c r="BI103" s="11">
        <v>0</v>
      </c>
      <c r="BJ103" s="11">
        <f t="shared" si="355"/>
        <v>0</v>
      </c>
      <c r="BK103" s="11">
        <v>0</v>
      </c>
      <c r="BL103" s="11">
        <f t="shared" si="356"/>
        <v>0</v>
      </c>
      <c r="BM103" s="76">
        <v>8</v>
      </c>
      <c r="BN103" s="11">
        <f t="shared" si="357"/>
        <v>308582.39999999997</v>
      </c>
      <c r="BO103" s="71"/>
      <c r="BP103" s="11">
        <f t="shared" si="358"/>
        <v>0</v>
      </c>
      <c r="BQ103" s="12">
        <v>0</v>
      </c>
      <c r="BR103" s="11">
        <f t="shared" si="359"/>
        <v>0</v>
      </c>
      <c r="BS103" s="120"/>
      <c r="BT103" s="115">
        <f t="shared" si="360"/>
        <v>0</v>
      </c>
      <c r="BU103" s="11">
        <v>0</v>
      </c>
      <c r="BV103" s="11">
        <f t="shared" si="361"/>
        <v>0</v>
      </c>
      <c r="BW103" s="12"/>
      <c r="BX103" s="11">
        <f t="shared" si="362"/>
        <v>0</v>
      </c>
      <c r="BY103" s="11">
        <v>0</v>
      </c>
      <c r="BZ103" s="11">
        <f t="shared" si="363"/>
        <v>0</v>
      </c>
      <c r="CA103" s="11">
        <v>0</v>
      </c>
      <c r="CB103" s="11">
        <f t="shared" si="364"/>
        <v>0</v>
      </c>
      <c r="CC103" s="11">
        <v>0</v>
      </c>
      <c r="CD103" s="11">
        <f t="shared" si="365"/>
        <v>0</v>
      </c>
      <c r="CE103" s="11">
        <v>0</v>
      </c>
      <c r="CF103" s="11">
        <f t="shared" si="366"/>
        <v>0</v>
      </c>
      <c r="CG103" s="11"/>
      <c r="CH103" s="11">
        <f t="shared" si="367"/>
        <v>0</v>
      </c>
      <c r="CI103" s="12"/>
      <c r="CJ103" s="11">
        <f t="shared" si="368"/>
        <v>0</v>
      </c>
      <c r="CK103" s="11">
        <v>0</v>
      </c>
      <c r="CL103" s="11">
        <f t="shared" si="369"/>
        <v>0</v>
      </c>
      <c r="CM103" s="12">
        <v>0</v>
      </c>
      <c r="CN103" s="11">
        <f t="shared" si="370"/>
        <v>0</v>
      </c>
      <c r="CO103" s="11">
        <v>0</v>
      </c>
      <c r="CP103" s="11">
        <f t="shared" si="371"/>
        <v>0</v>
      </c>
      <c r="CQ103" s="11"/>
      <c r="CR103" s="11">
        <f t="shared" si="372"/>
        <v>0</v>
      </c>
      <c r="CS103" s="43">
        <f t="shared" si="373"/>
        <v>16</v>
      </c>
      <c r="CT103" s="43">
        <f t="shared" si="373"/>
        <v>565734.39999999991</v>
      </c>
      <c r="CU103" s="42">
        <f t="shared" si="327"/>
        <v>16</v>
      </c>
    </row>
    <row r="104" spans="1:99" ht="45" x14ac:dyDescent="0.25">
      <c r="A104" s="95"/>
      <c r="B104" s="47">
        <v>68</v>
      </c>
      <c r="C104" s="7" t="s">
        <v>212</v>
      </c>
      <c r="D104" s="8">
        <v>11480</v>
      </c>
      <c r="E104" s="9">
        <v>2.46</v>
      </c>
      <c r="F104" s="19">
        <v>1</v>
      </c>
      <c r="G104" s="8">
        <v>1.4</v>
      </c>
      <c r="H104" s="8">
        <v>1.68</v>
      </c>
      <c r="I104" s="8">
        <v>2.23</v>
      </c>
      <c r="J104" s="10">
        <v>2.57</v>
      </c>
      <c r="K104" s="11">
        <v>0</v>
      </c>
      <c r="L104" s="11">
        <f t="shared" si="332"/>
        <v>0</v>
      </c>
      <c r="M104" s="11">
        <v>0</v>
      </c>
      <c r="N104" s="11">
        <f t="shared" si="328"/>
        <v>0</v>
      </c>
      <c r="O104" s="11"/>
      <c r="P104" s="11">
        <f t="shared" si="333"/>
        <v>0</v>
      </c>
      <c r="Q104" s="12">
        <v>0</v>
      </c>
      <c r="R104" s="11">
        <f t="shared" si="334"/>
        <v>0</v>
      </c>
      <c r="S104" s="11">
        <v>0</v>
      </c>
      <c r="T104" s="11">
        <f t="shared" si="335"/>
        <v>0</v>
      </c>
      <c r="U104" s="12"/>
      <c r="V104" s="12">
        <f t="shared" si="336"/>
        <v>0</v>
      </c>
      <c r="W104" s="13"/>
      <c r="X104" s="11">
        <f t="shared" si="329"/>
        <v>0</v>
      </c>
      <c r="Y104" s="11">
        <v>0</v>
      </c>
      <c r="Z104" s="11">
        <f t="shared" si="337"/>
        <v>0</v>
      </c>
      <c r="AA104" s="11"/>
      <c r="AB104" s="11">
        <f t="shared" si="338"/>
        <v>0</v>
      </c>
      <c r="AC104" s="11">
        <v>0</v>
      </c>
      <c r="AD104" s="11">
        <f t="shared" si="339"/>
        <v>0</v>
      </c>
      <c r="AE104" s="11">
        <v>0</v>
      </c>
      <c r="AF104" s="11">
        <f t="shared" si="340"/>
        <v>0</v>
      </c>
      <c r="AG104" s="12">
        <v>0</v>
      </c>
      <c r="AH104" s="11">
        <f t="shared" si="341"/>
        <v>0</v>
      </c>
      <c r="AI104" s="116"/>
      <c r="AJ104" s="11">
        <f t="shared" si="342"/>
        <v>0</v>
      </c>
      <c r="AK104" s="12"/>
      <c r="AL104" s="12">
        <f t="shared" si="343"/>
        <v>0</v>
      </c>
      <c r="AM104" s="11">
        <v>0</v>
      </c>
      <c r="AN104" s="11">
        <f t="shared" si="344"/>
        <v>0</v>
      </c>
      <c r="AO104" s="11">
        <v>0</v>
      </c>
      <c r="AP104" s="11">
        <f t="shared" si="345"/>
        <v>0</v>
      </c>
      <c r="AQ104" s="11"/>
      <c r="AR104" s="11">
        <f t="shared" si="346"/>
        <v>0</v>
      </c>
      <c r="AS104" s="11"/>
      <c r="AT104" s="11">
        <f t="shared" si="347"/>
        <v>0</v>
      </c>
      <c r="AU104" s="11"/>
      <c r="AV104" s="11">
        <f t="shared" si="348"/>
        <v>0</v>
      </c>
      <c r="AW104" s="11">
        <v>0</v>
      </c>
      <c r="AX104" s="11">
        <f t="shared" si="349"/>
        <v>0</v>
      </c>
      <c r="AY104" s="11">
        <v>0</v>
      </c>
      <c r="AZ104" s="11">
        <f t="shared" si="350"/>
        <v>0</v>
      </c>
      <c r="BA104" s="11">
        <v>0</v>
      </c>
      <c r="BB104" s="11">
        <f t="shared" si="351"/>
        <v>0</v>
      </c>
      <c r="BC104" s="11">
        <v>0</v>
      </c>
      <c r="BD104" s="11">
        <f t="shared" si="352"/>
        <v>0</v>
      </c>
      <c r="BE104" s="11">
        <v>0</v>
      </c>
      <c r="BF104" s="11">
        <f t="shared" si="353"/>
        <v>0</v>
      </c>
      <c r="BG104" s="11"/>
      <c r="BH104" s="11">
        <f t="shared" si="354"/>
        <v>0</v>
      </c>
      <c r="BI104" s="11">
        <v>0</v>
      </c>
      <c r="BJ104" s="11">
        <f t="shared" si="355"/>
        <v>0</v>
      </c>
      <c r="BK104" s="11">
        <v>0</v>
      </c>
      <c r="BL104" s="11">
        <f t="shared" si="356"/>
        <v>0</v>
      </c>
      <c r="BM104" s="76">
        <v>3</v>
      </c>
      <c r="BN104" s="11">
        <f t="shared" si="357"/>
        <v>142333.63199999998</v>
      </c>
      <c r="BO104" s="11">
        <v>0</v>
      </c>
      <c r="BP104" s="11">
        <f t="shared" si="358"/>
        <v>0</v>
      </c>
      <c r="BQ104" s="12">
        <v>0</v>
      </c>
      <c r="BR104" s="11">
        <f t="shared" si="359"/>
        <v>0</v>
      </c>
      <c r="BS104" s="115">
        <v>0</v>
      </c>
      <c r="BT104" s="115">
        <f t="shared" si="360"/>
        <v>0</v>
      </c>
      <c r="BU104" s="11">
        <v>0</v>
      </c>
      <c r="BV104" s="11">
        <f t="shared" si="361"/>
        <v>0</v>
      </c>
      <c r="BW104" s="12"/>
      <c r="BX104" s="11">
        <f t="shared" si="362"/>
        <v>0</v>
      </c>
      <c r="BY104" s="11">
        <v>0</v>
      </c>
      <c r="BZ104" s="11">
        <f t="shared" si="363"/>
        <v>0</v>
      </c>
      <c r="CA104" s="11">
        <v>0</v>
      </c>
      <c r="CB104" s="11">
        <f t="shared" si="364"/>
        <v>0</v>
      </c>
      <c r="CC104" s="11">
        <v>0</v>
      </c>
      <c r="CD104" s="11">
        <f t="shared" si="365"/>
        <v>0</v>
      </c>
      <c r="CE104" s="11">
        <v>0</v>
      </c>
      <c r="CF104" s="11">
        <f t="shared" si="366"/>
        <v>0</v>
      </c>
      <c r="CG104" s="11"/>
      <c r="CH104" s="11">
        <f t="shared" si="367"/>
        <v>0</v>
      </c>
      <c r="CI104" s="12"/>
      <c r="CJ104" s="11">
        <f t="shared" si="368"/>
        <v>0</v>
      </c>
      <c r="CK104" s="11">
        <v>0</v>
      </c>
      <c r="CL104" s="11">
        <f t="shared" si="369"/>
        <v>0</v>
      </c>
      <c r="CM104" s="12">
        <v>0</v>
      </c>
      <c r="CN104" s="11">
        <f t="shared" si="370"/>
        <v>0</v>
      </c>
      <c r="CO104" s="11">
        <v>0</v>
      </c>
      <c r="CP104" s="11">
        <f t="shared" si="371"/>
        <v>0</v>
      </c>
      <c r="CQ104" s="11"/>
      <c r="CR104" s="11">
        <f t="shared" si="372"/>
        <v>0</v>
      </c>
      <c r="CS104" s="43">
        <f t="shared" si="373"/>
        <v>3</v>
      </c>
      <c r="CT104" s="43">
        <f t="shared" si="373"/>
        <v>142333.63199999998</v>
      </c>
      <c r="CU104" s="42">
        <f t="shared" si="327"/>
        <v>3</v>
      </c>
    </row>
    <row r="105" spans="1:99" x14ac:dyDescent="0.25">
      <c r="A105" s="95"/>
      <c r="B105" s="47">
        <v>69</v>
      </c>
      <c r="C105" s="7" t="s">
        <v>213</v>
      </c>
      <c r="D105" s="8">
        <v>11480</v>
      </c>
      <c r="E105" s="9">
        <v>45.5</v>
      </c>
      <c r="F105" s="19">
        <v>1</v>
      </c>
      <c r="G105" s="8">
        <v>1.4</v>
      </c>
      <c r="H105" s="8">
        <v>1.68</v>
      </c>
      <c r="I105" s="8">
        <v>2.23</v>
      </c>
      <c r="J105" s="10">
        <v>2.57</v>
      </c>
      <c r="K105" s="26"/>
      <c r="L105" s="11">
        <f t="shared" si="332"/>
        <v>0</v>
      </c>
      <c r="M105" s="26"/>
      <c r="N105" s="11">
        <f t="shared" si="328"/>
        <v>0</v>
      </c>
      <c r="O105" s="26"/>
      <c r="P105" s="11">
        <f t="shared" si="333"/>
        <v>0</v>
      </c>
      <c r="Q105" s="73"/>
      <c r="R105" s="11">
        <f t="shared" si="334"/>
        <v>0</v>
      </c>
      <c r="S105" s="26"/>
      <c r="T105" s="11">
        <f t="shared" si="335"/>
        <v>0</v>
      </c>
      <c r="U105" s="12"/>
      <c r="V105" s="12">
        <f t="shared" si="336"/>
        <v>0</v>
      </c>
      <c r="W105" s="13"/>
      <c r="X105" s="11">
        <f t="shared" si="329"/>
        <v>0</v>
      </c>
      <c r="Y105" s="26"/>
      <c r="Z105" s="11">
        <f t="shared" si="337"/>
        <v>0</v>
      </c>
      <c r="AA105" s="26"/>
      <c r="AB105" s="11">
        <f t="shared" si="338"/>
        <v>0</v>
      </c>
      <c r="AC105" s="26"/>
      <c r="AD105" s="11">
        <f t="shared" si="339"/>
        <v>0</v>
      </c>
      <c r="AE105" s="26"/>
      <c r="AF105" s="11">
        <f t="shared" si="340"/>
        <v>0</v>
      </c>
      <c r="AG105" s="73"/>
      <c r="AH105" s="11">
        <f t="shared" si="341"/>
        <v>0</v>
      </c>
      <c r="AI105" s="116"/>
      <c r="AJ105" s="11">
        <f t="shared" si="342"/>
        <v>0</v>
      </c>
      <c r="AK105" s="73"/>
      <c r="AL105" s="12">
        <f t="shared" si="343"/>
        <v>0</v>
      </c>
      <c r="AM105" s="26"/>
      <c r="AN105" s="11">
        <f t="shared" si="344"/>
        <v>0</v>
      </c>
      <c r="AO105" s="26"/>
      <c r="AP105" s="11">
        <f t="shared" si="345"/>
        <v>0</v>
      </c>
      <c r="AQ105" s="26"/>
      <c r="AR105" s="11">
        <f t="shared" si="346"/>
        <v>0</v>
      </c>
      <c r="AS105" s="26"/>
      <c r="AT105" s="11">
        <f t="shared" si="347"/>
        <v>0</v>
      </c>
      <c r="AU105" s="26"/>
      <c r="AV105" s="11">
        <f t="shared" si="348"/>
        <v>0</v>
      </c>
      <c r="AW105" s="26"/>
      <c r="AX105" s="11">
        <f t="shared" si="349"/>
        <v>0</v>
      </c>
      <c r="AY105" s="26"/>
      <c r="AZ105" s="11">
        <f t="shared" si="350"/>
        <v>0</v>
      </c>
      <c r="BA105" s="26"/>
      <c r="BB105" s="11">
        <f t="shared" si="351"/>
        <v>0</v>
      </c>
      <c r="BC105" s="26"/>
      <c r="BD105" s="11">
        <f t="shared" si="352"/>
        <v>0</v>
      </c>
      <c r="BE105" s="26"/>
      <c r="BF105" s="11">
        <f t="shared" si="353"/>
        <v>0</v>
      </c>
      <c r="BG105" s="26"/>
      <c r="BH105" s="11">
        <f t="shared" si="354"/>
        <v>0</v>
      </c>
      <c r="BI105" s="26"/>
      <c r="BJ105" s="11">
        <f t="shared" si="355"/>
        <v>0</v>
      </c>
      <c r="BK105" s="26"/>
      <c r="BL105" s="11">
        <f t="shared" si="356"/>
        <v>0</v>
      </c>
      <c r="BM105" s="77"/>
      <c r="BN105" s="11">
        <f t="shared" si="357"/>
        <v>0</v>
      </c>
      <c r="BO105" s="26"/>
      <c r="BP105" s="11">
        <f t="shared" si="358"/>
        <v>0</v>
      </c>
      <c r="BQ105" s="73"/>
      <c r="BR105" s="11">
        <f t="shared" si="359"/>
        <v>0</v>
      </c>
      <c r="BS105" s="115"/>
      <c r="BT105" s="115">
        <f t="shared" si="360"/>
        <v>0</v>
      </c>
      <c r="BU105" s="26"/>
      <c r="BV105" s="11">
        <f t="shared" si="361"/>
        <v>0</v>
      </c>
      <c r="BW105" s="73"/>
      <c r="BX105" s="11">
        <f t="shared" si="362"/>
        <v>0</v>
      </c>
      <c r="BY105" s="26"/>
      <c r="BZ105" s="11">
        <f t="shared" si="363"/>
        <v>0</v>
      </c>
      <c r="CA105" s="26"/>
      <c r="CB105" s="11">
        <f t="shared" si="364"/>
        <v>0</v>
      </c>
      <c r="CC105" s="26"/>
      <c r="CD105" s="11">
        <f t="shared" si="365"/>
        <v>0</v>
      </c>
      <c r="CE105" s="26"/>
      <c r="CF105" s="11">
        <f t="shared" si="366"/>
        <v>0</v>
      </c>
      <c r="CG105" s="26"/>
      <c r="CH105" s="11">
        <f t="shared" si="367"/>
        <v>0</v>
      </c>
      <c r="CI105" s="73"/>
      <c r="CJ105" s="11">
        <f t="shared" si="368"/>
        <v>0</v>
      </c>
      <c r="CK105" s="26"/>
      <c r="CL105" s="11">
        <f t="shared" si="369"/>
        <v>0</v>
      </c>
      <c r="CM105" s="73"/>
      <c r="CN105" s="11">
        <f t="shared" si="370"/>
        <v>0</v>
      </c>
      <c r="CO105" s="26"/>
      <c r="CP105" s="11">
        <f t="shared" si="371"/>
        <v>0</v>
      </c>
      <c r="CQ105" s="11"/>
      <c r="CR105" s="11">
        <f t="shared" si="372"/>
        <v>0</v>
      </c>
      <c r="CS105" s="43">
        <f t="shared" si="373"/>
        <v>0</v>
      </c>
      <c r="CT105" s="43">
        <f t="shared" si="373"/>
        <v>0</v>
      </c>
      <c r="CU105" s="42">
        <f t="shared" si="327"/>
        <v>0</v>
      </c>
    </row>
    <row r="106" spans="1:99" x14ac:dyDescent="0.25">
      <c r="A106" s="96">
        <v>21</v>
      </c>
      <c r="B106" s="97"/>
      <c r="C106" s="80" t="s">
        <v>214</v>
      </c>
      <c r="D106" s="85">
        <v>11480</v>
      </c>
      <c r="E106" s="86">
        <v>0.98</v>
      </c>
      <c r="F106" s="82">
        <v>1</v>
      </c>
      <c r="G106" s="85">
        <v>1.4</v>
      </c>
      <c r="H106" s="85">
        <v>1.68</v>
      </c>
      <c r="I106" s="85">
        <v>2.23</v>
      </c>
      <c r="J106" s="90">
        <v>2.57</v>
      </c>
      <c r="K106" s="24">
        <f>SUM(K107:K112)</f>
        <v>0</v>
      </c>
      <c r="L106" s="24">
        <f>SUM(L107:L112)</f>
        <v>0</v>
      </c>
      <c r="M106" s="24">
        <f t="shared" ref="M106:BX106" si="374">SUM(M107:M112)</f>
        <v>0</v>
      </c>
      <c r="N106" s="24">
        <f t="shared" si="374"/>
        <v>0</v>
      </c>
      <c r="O106" s="24">
        <f t="shared" si="374"/>
        <v>0</v>
      </c>
      <c r="P106" s="24">
        <f t="shared" si="374"/>
        <v>0</v>
      </c>
      <c r="Q106" s="25">
        <f t="shared" si="374"/>
        <v>0</v>
      </c>
      <c r="R106" s="24">
        <f t="shared" si="374"/>
        <v>0</v>
      </c>
      <c r="S106" s="24">
        <f t="shared" si="374"/>
        <v>0</v>
      </c>
      <c r="T106" s="24">
        <f t="shared" si="374"/>
        <v>0</v>
      </c>
      <c r="U106" s="91">
        <f t="shared" si="374"/>
        <v>0</v>
      </c>
      <c r="V106" s="91">
        <f t="shared" si="374"/>
        <v>0</v>
      </c>
      <c r="W106" s="24">
        <f t="shared" si="374"/>
        <v>110</v>
      </c>
      <c r="X106" s="24">
        <f t="shared" si="374"/>
        <v>689488.79999999993</v>
      </c>
      <c r="Y106" s="24">
        <f t="shared" si="374"/>
        <v>50</v>
      </c>
      <c r="Z106" s="24">
        <f t="shared" si="374"/>
        <v>420057.79200000002</v>
      </c>
      <c r="AA106" s="24">
        <f t="shared" si="374"/>
        <v>0</v>
      </c>
      <c r="AB106" s="24">
        <f t="shared" si="374"/>
        <v>0</v>
      </c>
      <c r="AC106" s="24">
        <f>SUM(AC107:AC112)</f>
        <v>136</v>
      </c>
      <c r="AD106" s="24">
        <f>SUM(AD107:AD112)</f>
        <v>1599839.024</v>
      </c>
      <c r="AE106" s="24">
        <f t="shared" si="374"/>
        <v>0</v>
      </c>
      <c r="AF106" s="24">
        <f t="shared" si="374"/>
        <v>0</v>
      </c>
      <c r="AG106" s="25">
        <f t="shared" si="374"/>
        <v>0</v>
      </c>
      <c r="AH106" s="24">
        <f t="shared" si="374"/>
        <v>0</v>
      </c>
      <c r="AI106" s="123">
        <v>0</v>
      </c>
      <c r="AJ106" s="92">
        <f t="shared" si="374"/>
        <v>0</v>
      </c>
      <c r="AK106" s="91">
        <f>SUM(AK107:AK112)</f>
        <v>0</v>
      </c>
      <c r="AL106" s="91">
        <f>SUM(AL107:AL112)</f>
        <v>0</v>
      </c>
      <c r="AM106" s="24">
        <f t="shared" si="374"/>
        <v>0</v>
      </c>
      <c r="AN106" s="24">
        <f t="shared" si="374"/>
        <v>0</v>
      </c>
      <c r="AO106" s="24">
        <f t="shared" si="374"/>
        <v>0</v>
      </c>
      <c r="AP106" s="24">
        <f t="shared" si="374"/>
        <v>0</v>
      </c>
      <c r="AQ106" s="24">
        <f t="shared" si="374"/>
        <v>0</v>
      </c>
      <c r="AR106" s="24">
        <f t="shared" si="374"/>
        <v>0</v>
      </c>
      <c r="AS106" s="24">
        <f t="shared" si="374"/>
        <v>0</v>
      </c>
      <c r="AT106" s="24">
        <f t="shared" si="374"/>
        <v>0</v>
      </c>
      <c r="AU106" s="24">
        <f t="shared" si="374"/>
        <v>0</v>
      </c>
      <c r="AV106" s="24">
        <f t="shared" si="374"/>
        <v>0</v>
      </c>
      <c r="AW106" s="24">
        <f t="shared" si="374"/>
        <v>0</v>
      </c>
      <c r="AX106" s="24">
        <f t="shared" si="374"/>
        <v>0</v>
      </c>
      <c r="AY106" s="24">
        <f t="shared" si="374"/>
        <v>0</v>
      </c>
      <c r="AZ106" s="24">
        <f t="shared" si="374"/>
        <v>0</v>
      </c>
      <c r="BA106" s="24">
        <f t="shared" si="374"/>
        <v>0</v>
      </c>
      <c r="BB106" s="24">
        <f t="shared" si="374"/>
        <v>0</v>
      </c>
      <c r="BC106" s="24">
        <f t="shared" si="374"/>
        <v>0</v>
      </c>
      <c r="BD106" s="24">
        <f t="shared" si="374"/>
        <v>0</v>
      </c>
      <c r="BE106" s="24">
        <f t="shared" si="374"/>
        <v>0</v>
      </c>
      <c r="BF106" s="24">
        <f t="shared" si="374"/>
        <v>0</v>
      </c>
      <c r="BG106" s="24">
        <f t="shared" si="374"/>
        <v>0</v>
      </c>
      <c r="BH106" s="24">
        <f t="shared" si="374"/>
        <v>0</v>
      </c>
      <c r="BI106" s="24">
        <f t="shared" si="374"/>
        <v>0</v>
      </c>
      <c r="BJ106" s="24">
        <f t="shared" si="374"/>
        <v>0</v>
      </c>
      <c r="BK106" s="24">
        <f>SUM(BK107:BK112)</f>
        <v>0</v>
      </c>
      <c r="BL106" s="24">
        <f>SUM(BL107:BL112)</f>
        <v>0</v>
      </c>
      <c r="BM106" s="24">
        <f>SUM(BM107:BM112)</f>
        <v>140</v>
      </c>
      <c r="BN106" s="24">
        <f>SUM(BN107:BN112)</f>
        <v>1053037.44</v>
      </c>
      <c r="BO106" s="24">
        <f t="shared" si="374"/>
        <v>3</v>
      </c>
      <c r="BP106" s="24">
        <f t="shared" si="374"/>
        <v>22565.088</v>
      </c>
      <c r="BQ106" s="25">
        <f t="shared" si="374"/>
        <v>0</v>
      </c>
      <c r="BR106" s="24">
        <f t="shared" si="374"/>
        <v>0</v>
      </c>
      <c r="BS106" s="122">
        <v>0</v>
      </c>
      <c r="BT106" s="122">
        <f t="shared" si="374"/>
        <v>0</v>
      </c>
      <c r="BU106" s="24">
        <f t="shared" si="374"/>
        <v>0</v>
      </c>
      <c r="BV106" s="24">
        <f t="shared" si="374"/>
        <v>0</v>
      </c>
      <c r="BW106" s="25">
        <f t="shared" si="374"/>
        <v>0</v>
      </c>
      <c r="BX106" s="24">
        <f t="shared" si="374"/>
        <v>0</v>
      </c>
      <c r="BY106" s="24">
        <f t="shared" ref="BY106:CT106" si="375">SUM(BY107:BY112)</f>
        <v>0</v>
      </c>
      <c r="BZ106" s="24">
        <f t="shared" si="375"/>
        <v>0</v>
      </c>
      <c r="CA106" s="24">
        <f t="shared" si="375"/>
        <v>0</v>
      </c>
      <c r="CB106" s="24">
        <f t="shared" si="375"/>
        <v>0</v>
      </c>
      <c r="CC106" s="24">
        <f t="shared" si="375"/>
        <v>0</v>
      </c>
      <c r="CD106" s="24">
        <f t="shared" si="375"/>
        <v>0</v>
      </c>
      <c r="CE106" s="24">
        <f t="shared" si="375"/>
        <v>0</v>
      </c>
      <c r="CF106" s="24">
        <f t="shared" si="375"/>
        <v>0</v>
      </c>
      <c r="CG106" s="24">
        <f t="shared" si="375"/>
        <v>0</v>
      </c>
      <c r="CH106" s="24">
        <f t="shared" si="375"/>
        <v>0</v>
      </c>
      <c r="CI106" s="25">
        <f t="shared" si="375"/>
        <v>3</v>
      </c>
      <c r="CJ106" s="24">
        <f t="shared" si="375"/>
        <v>22565.088</v>
      </c>
      <c r="CK106" s="24">
        <f t="shared" si="375"/>
        <v>0</v>
      </c>
      <c r="CL106" s="24">
        <f t="shared" si="375"/>
        <v>0</v>
      </c>
      <c r="CM106" s="25">
        <v>0</v>
      </c>
      <c r="CN106" s="24">
        <f t="shared" si="375"/>
        <v>0</v>
      </c>
      <c r="CO106" s="24">
        <f t="shared" si="375"/>
        <v>20</v>
      </c>
      <c r="CP106" s="24">
        <f t="shared" si="375"/>
        <v>230128.08</v>
      </c>
      <c r="CQ106" s="24">
        <f t="shared" si="375"/>
        <v>0</v>
      </c>
      <c r="CR106" s="24">
        <f t="shared" si="375"/>
        <v>0</v>
      </c>
      <c r="CS106" s="92">
        <f t="shared" si="375"/>
        <v>462</v>
      </c>
      <c r="CT106" s="92">
        <f t="shared" si="375"/>
        <v>4037681.3119999999</v>
      </c>
      <c r="CU106" s="42"/>
    </row>
    <row r="107" spans="1:99" ht="23.25" customHeight="1" x14ac:dyDescent="0.25">
      <c r="A107" s="95"/>
      <c r="B107" s="47">
        <v>70</v>
      </c>
      <c r="C107" s="7" t="s">
        <v>215</v>
      </c>
      <c r="D107" s="8">
        <v>11480</v>
      </c>
      <c r="E107" s="9">
        <v>0.39</v>
      </c>
      <c r="F107" s="19">
        <v>1</v>
      </c>
      <c r="G107" s="8">
        <v>1.4</v>
      </c>
      <c r="H107" s="8">
        <v>1.68</v>
      </c>
      <c r="I107" s="8">
        <v>2.23</v>
      </c>
      <c r="J107" s="10">
        <v>2.57</v>
      </c>
      <c r="K107" s="11">
        <v>0</v>
      </c>
      <c r="L107" s="11">
        <f t="shared" ref="L107:L112" si="376">SUM(K107*$D107*$E107*$F107*$G107*$L$10)</f>
        <v>0</v>
      </c>
      <c r="M107" s="11">
        <v>0</v>
      </c>
      <c r="N107" s="11">
        <f t="shared" si="328"/>
        <v>0</v>
      </c>
      <c r="O107" s="11">
        <v>0</v>
      </c>
      <c r="P107" s="11">
        <f t="shared" ref="P107:P112" si="377">SUM(O107*$D107*$E107*$F107*$G107*$P$10)</f>
        <v>0</v>
      </c>
      <c r="Q107" s="12">
        <v>0</v>
      </c>
      <c r="R107" s="11">
        <f t="shared" ref="R107:R112" si="378">SUM(Q107*$D107*$E107*$F107*$G107*$R$10)</f>
        <v>0</v>
      </c>
      <c r="S107" s="11">
        <v>0</v>
      </c>
      <c r="T107" s="11">
        <f t="shared" ref="T107:T112" si="379">SUM(S107*$D107*$E107*$F107*$G107*$T$10)</f>
        <v>0</v>
      </c>
      <c r="U107" s="12"/>
      <c r="V107" s="12">
        <f t="shared" ref="V107:V112" si="380">SUM(U107*$D107*$E107*$F107*$G107*$V$10)</f>
        <v>0</v>
      </c>
      <c r="W107" s="13">
        <v>110</v>
      </c>
      <c r="X107" s="11">
        <f t="shared" si="329"/>
        <v>689488.79999999993</v>
      </c>
      <c r="Y107" s="11">
        <v>36</v>
      </c>
      <c r="Z107" s="11">
        <f t="shared" ref="Z107:Z112" si="381">SUM(Y107*$D107*$E107*$F107*$G107*$Z$10)</f>
        <v>225650.88</v>
      </c>
      <c r="AA107" s="11">
        <v>0</v>
      </c>
      <c r="AB107" s="11">
        <f t="shared" ref="AB107:AB112" si="382">SUM(AA107*$D107*$E107*$F107*$G107*$AB$10)</f>
        <v>0</v>
      </c>
      <c r="AC107" s="11">
        <v>93</v>
      </c>
      <c r="AD107" s="11">
        <f t="shared" ref="AD107:AD112" si="383">SUM(AC107*$D107*$E107*$F107*$G107*$AD$10)</f>
        <v>582931.44000000006</v>
      </c>
      <c r="AE107" s="11">
        <v>0</v>
      </c>
      <c r="AF107" s="11">
        <f t="shared" ref="AF107:AF112" si="384">AE107*$D107*$E107*$F107*$H107*$AF$10</f>
        <v>0</v>
      </c>
      <c r="AG107" s="12">
        <v>0</v>
      </c>
      <c r="AH107" s="11">
        <f t="shared" ref="AH107:AH112" si="385">AG107*$D107*$E107*$F107*$H107*$AH$10</f>
        <v>0</v>
      </c>
      <c r="AI107" s="116"/>
      <c r="AJ107" s="11">
        <f t="shared" ref="AJ107:AJ112" si="386">SUM(AI107*$D107*$E107*$F107*$G107*$AJ$10)</f>
        <v>0</v>
      </c>
      <c r="AK107" s="12"/>
      <c r="AL107" s="12">
        <f t="shared" ref="AL107:AL112" si="387">SUM(AK107*$D107*$E107*$F107*$G107*$AL$10)</f>
        <v>0</v>
      </c>
      <c r="AM107" s="11">
        <v>0</v>
      </c>
      <c r="AN107" s="11">
        <f t="shared" ref="AN107:AN112" si="388">SUM(AM107*$D107*$E107*$F107*$G107*$AN$10)</f>
        <v>0</v>
      </c>
      <c r="AO107" s="11">
        <v>0</v>
      </c>
      <c r="AP107" s="11">
        <f t="shared" ref="AP107:AP112" si="389">SUM(AO107*$D107*$E107*$F107*$G107*$AP$10)</f>
        <v>0</v>
      </c>
      <c r="AQ107" s="11"/>
      <c r="AR107" s="11">
        <f t="shared" ref="AR107:AR112" si="390">SUM(AQ107*$D107*$E107*$F107*$G107*$AR$10)</f>
        <v>0</v>
      </c>
      <c r="AS107" s="11"/>
      <c r="AT107" s="11">
        <f t="shared" ref="AT107:AT112" si="391">SUM(AS107*$D107*$E107*$F107*$G107*$AT$10)</f>
        <v>0</v>
      </c>
      <c r="AU107" s="11"/>
      <c r="AV107" s="11">
        <f t="shared" ref="AV107:AV112" si="392">SUM(AU107*$D107*$E107*$F107*$G107*$AV$10)</f>
        <v>0</v>
      </c>
      <c r="AW107" s="11">
        <v>0</v>
      </c>
      <c r="AX107" s="11">
        <f t="shared" ref="AX107:AX112" si="393">SUM(AW107*$D107*$E107*$F107*$G107*$AX$10)</f>
        <v>0</v>
      </c>
      <c r="AY107" s="11">
        <v>0</v>
      </c>
      <c r="AZ107" s="11">
        <f t="shared" ref="AZ107:AZ112" si="394">SUM(AY107*$D107*$E107*$F107*$G107*$AZ$10)</f>
        <v>0</v>
      </c>
      <c r="BA107" s="11"/>
      <c r="BB107" s="11">
        <f t="shared" ref="BB107:BB112" si="395">SUM(BA107*$D107*$E107*$F107*$G107*$BB$10)</f>
        <v>0</v>
      </c>
      <c r="BC107" s="11">
        <v>0</v>
      </c>
      <c r="BD107" s="11">
        <f t="shared" ref="BD107:BD112" si="396">SUM(BC107*$D107*$E107*$F107*$G107*$BD$10)</f>
        <v>0</v>
      </c>
      <c r="BE107" s="11">
        <v>0</v>
      </c>
      <c r="BF107" s="11">
        <f t="shared" ref="BF107:BF112" si="397">SUM(BE107*$D107*$E107*$F107*$G107*$BF$10)</f>
        <v>0</v>
      </c>
      <c r="BG107" s="11"/>
      <c r="BH107" s="11">
        <f t="shared" ref="BH107:BH112" si="398">SUM(BG107*$D107*$E107*$F107*$G107*$BH$10)</f>
        <v>0</v>
      </c>
      <c r="BI107" s="11">
        <v>0</v>
      </c>
      <c r="BJ107" s="11">
        <f t="shared" ref="BJ107:BJ112" si="399">BI107*$D107*$E107*$F107*$H107*$BJ$10</f>
        <v>0</v>
      </c>
      <c r="BK107" s="11">
        <v>0</v>
      </c>
      <c r="BL107" s="11">
        <f t="shared" ref="BL107:BL112" si="400">BK107*$D107*$E107*$F107*$H107*$BL$10</f>
        <v>0</v>
      </c>
      <c r="BM107" s="76">
        <v>140</v>
      </c>
      <c r="BN107" s="11">
        <f t="shared" ref="BN107:BN112" si="401">BM107*$D107*$E107*$F107*$H107*$BN$10</f>
        <v>1053037.44</v>
      </c>
      <c r="BO107" s="11">
        <v>3</v>
      </c>
      <c r="BP107" s="11">
        <f t="shared" ref="BP107:BP112" si="402">BO107*$D107*$E107*$F107*$H107*$BP$10</f>
        <v>22565.088</v>
      </c>
      <c r="BQ107" s="12">
        <v>0</v>
      </c>
      <c r="BR107" s="11">
        <f t="shared" ref="BR107:BR112" si="403">BQ107*$D107*$E107*$F107*$H107*$BR$10</f>
        <v>0</v>
      </c>
      <c r="BS107" s="115"/>
      <c r="BT107" s="115">
        <f t="shared" ref="BT107:BT112" si="404">BS107*$D107*$E107*$F107*$H107*$BT$10</f>
        <v>0</v>
      </c>
      <c r="BU107" s="11">
        <v>0</v>
      </c>
      <c r="BV107" s="11">
        <f t="shared" ref="BV107:BV112" si="405">BU107*$D107*$E107*$F107*$H107*$BV$10</f>
        <v>0</v>
      </c>
      <c r="BW107" s="12"/>
      <c r="BX107" s="11">
        <f t="shared" ref="BX107:BX112" si="406">BW107*$D107*$E107*$F107*$H107*$BX$10</f>
        <v>0</v>
      </c>
      <c r="BY107" s="11"/>
      <c r="BZ107" s="11">
        <f t="shared" ref="BZ107:BZ112" si="407">BY107*$D107*$E107*$F107*$H107*$BZ$10</f>
        <v>0</v>
      </c>
      <c r="CA107" s="11">
        <v>0</v>
      </c>
      <c r="CB107" s="11">
        <f t="shared" ref="CB107:CB112" si="408">CA107*$D107*$E107*$F107*$H107*$CB$10</f>
        <v>0</v>
      </c>
      <c r="CC107" s="11">
        <v>0</v>
      </c>
      <c r="CD107" s="11">
        <f t="shared" ref="CD107:CD112" si="409">CC107*$D107*$E107*$F107*$H107*$CD$10</f>
        <v>0</v>
      </c>
      <c r="CE107" s="11">
        <v>0</v>
      </c>
      <c r="CF107" s="11">
        <f t="shared" ref="CF107:CF112" si="410">CE107*$D107*$E107*$F107*$H107*$CF$10</f>
        <v>0</v>
      </c>
      <c r="CG107" s="11"/>
      <c r="CH107" s="11">
        <f t="shared" ref="CH107:CH112" si="411">CG107*$D107*$E107*$F107*$H107*$CH$10</f>
        <v>0</v>
      </c>
      <c r="CI107" s="12">
        <v>3</v>
      </c>
      <c r="CJ107" s="11">
        <f t="shared" ref="CJ107:CJ112" si="412">CI107*$D107*$E107*$F107*$H107*$CJ$10</f>
        <v>22565.088</v>
      </c>
      <c r="CK107" s="11">
        <v>0</v>
      </c>
      <c r="CL107" s="11">
        <f t="shared" ref="CL107:CL112" si="413">CK107*$D107*$E107*$F107*$H107*$CL$10</f>
        <v>0</v>
      </c>
      <c r="CM107" s="70"/>
      <c r="CN107" s="11">
        <f t="shared" ref="CN107:CN112" si="414">CM107*$D107*$E107*$F107*$I107*$CN$10</f>
        <v>0</v>
      </c>
      <c r="CO107" s="71">
        <v>20</v>
      </c>
      <c r="CP107" s="11">
        <f t="shared" ref="CP107:CP112" si="415">CO107*$D107*$E107*$F107*$J107*$CP$10</f>
        <v>230128.08</v>
      </c>
      <c r="CQ107" s="11"/>
      <c r="CR107" s="11">
        <f t="shared" ref="CR107:CR112" si="416">CQ107*D107*E107*F107</f>
        <v>0</v>
      </c>
      <c r="CS107" s="43">
        <f t="shared" ref="CS107:CT112" si="417">SUM(M107+K107+W107+O107+Q107+Y107+U107+S107+AA107+AE107+AC107+AG107+AI107+AM107+BI107+BO107+AK107+AW107+AY107+CA107+CC107+BY107+CE107+CG107+BS107+BU107+AO107+AQ107+AS107+AU107+BK107+BM107+BQ107+BA107+BC107+BE107+BG107+BW107+CI107+CK107+CM107+CO107+CQ107)</f>
        <v>405</v>
      </c>
      <c r="CT107" s="43">
        <f t="shared" si="417"/>
        <v>2826366.8160000001</v>
      </c>
      <c r="CU107" s="42">
        <f t="shared" si="327"/>
        <v>405</v>
      </c>
    </row>
    <row r="108" spans="1:99" ht="30" x14ac:dyDescent="0.25">
      <c r="A108" s="95"/>
      <c r="B108" s="47">
        <v>71</v>
      </c>
      <c r="C108" s="7" t="s">
        <v>216</v>
      </c>
      <c r="D108" s="8">
        <v>11480</v>
      </c>
      <c r="E108" s="9">
        <v>0.96</v>
      </c>
      <c r="F108" s="27">
        <v>0.9</v>
      </c>
      <c r="G108" s="8">
        <v>1.4</v>
      </c>
      <c r="H108" s="8">
        <v>1.68</v>
      </c>
      <c r="I108" s="8">
        <v>2.23</v>
      </c>
      <c r="J108" s="10">
        <v>2.57</v>
      </c>
      <c r="K108" s="11">
        <v>0</v>
      </c>
      <c r="L108" s="11">
        <f t="shared" si="376"/>
        <v>0</v>
      </c>
      <c r="M108" s="11">
        <v>0</v>
      </c>
      <c r="N108" s="11">
        <f t="shared" si="328"/>
        <v>0</v>
      </c>
      <c r="O108" s="11">
        <v>0</v>
      </c>
      <c r="P108" s="11">
        <f t="shared" si="377"/>
        <v>0</v>
      </c>
      <c r="Q108" s="12">
        <v>0</v>
      </c>
      <c r="R108" s="11">
        <f t="shared" si="378"/>
        <v>0</v>
      </c>
      <c r="S108" s="11">
        <v>0</v>
      </c>
      <c r="T108" s="11">
        <f t="shared" si="379"/>
        <v>0</v>
      </c>
      <c r="U108" s="12"/>
      <c r="V108" s="12">
        <f t="shared" si="380"/>
        <v>0</v>
      </c>
      <c r="W108" s="13"/>
      <c r="X108" s="11">
        <f t="shared" si="329"/>
        <v>0</v>
      </c>
      <c r="Y108" s="11">
        <v>14</v>
      </c>
      <c r="Z108" s="11">
        <f t="shared" si="381"/>
        <v>194406.91199999998</v>
      </c>
      <c r="AA108" s="11">
        <v>0</v>
      </c>
      <c r="AB108" s="11">
        <f t="shared" si="382"/>
        <v>0</v>
      </c>
      <c r="AC108" s="11">
        <v>23</v>
      </c>
      <c r="AD108" s="11">
        <f t="shared" si="383"/>
        <v>319382.78399999999</v>
      </c>
      <c r="AE108" s="11">
        <v>0</v>
      </c>
      <c r="AF108" s="11">
        <f t="shared" si="384"/>
        <v>0</v>
      </c>
      <c r="AG108" s="12">
        <v>0</v>
      </c>
      <c r="AH108" s="11">
        <f t="shared" si="385"/>
        <v>0</v>
      </c>
      <c r="AI108" s="116"/>
      <c r="AJ108" s="11">
        <f t="shared" si="386"/>
        <v>0</v>
      </c>
      <c r="AK108" s="12"/>
      <c r="AL108" s="12">
        <f t="shared" si="387"/>
        <v>0</v>
      </c>
      <c r="AM108" s="11">
        <v>0</v>
      </c>
      <c r="AN108" s="11">
        <f t="shared" si="388"/>
        <v>0</v>
      </c>
      <c r="AO108" s="11">
        <v>0</v>
      </c>
      <c r="AP108" s="11">
        <f t="shared" si="389"/>
        <v>0</v>
      </c>
      <c r="AQ108" s="11"/>
      <c r="AR108" s="11">
        <f t="shared" si="390"/>
        <v>0</v>
      </c>
      <c r="AS108" s="11"/>
      <c r="AT108" s="11">
        <f t="shared" si="391"/>
        <v>0</v>
      </c>
      <c r="AU108" s="11"/>
      <c r="AV108" s="11">
        <f t="shared" si="392"/>
        <v>0</v>
      </c>
      <c r="AW108" s="11">
        <v>0</v>
      </c>
      <c r="AX108" s="11">
        <f t="shared" si="393"/>
        <v>0</v>
      </c>
      <c r="AY108" s="11">
        <v>0</v>
      </c>
      <c r="AZ108" s="11">
        <f t="shared" si="394"/>
        <v>0</v>
      </c>
      <c r="BA108" s="11">
        <v>0</v>
      </c>
      <c r="BB108" s="11">
        <f t="shared" si="395"/>
        <v>0</v>
      </c>
      <c r="BC108" s="11">
        <v>0</v>
      </c>
      <c r="BD108" s="11">
        <f t="shared" si="396"/>
        <v>0</v>
      </c>
      <c r="BE108" s="11">
        <v>0</v>
      </c>
      <c r="BF108" s="11">
        <f t="shared" si="397"/>
        <v>0</v>
      </c>
      <c r="BG108" s="11"/>
      <c r="BH108" s="11">
        <f t="shared" si="398"/>
        <v>0</v>
      </c>
      <c r="BI108" s="11">
        <v>0</v>
      </c>
      <c r="BJ108" s="11">
        <f t="shared" si="399"/>
        <v>0</v>
      </c>
      <c r="BK108" s="11">
        <v>0</v>
      </c>
      <c r="BL108" s="11">
        <f t="shared" si="400"/>
        <v>0</v>
      </c>
      <c r="BM108" s="76">
        <v>0</v>
      </c>
      <c r="BN108" s="11">
        <f t="shared" si="401"/>
        <v>0</v>
      </c>
      <c r="BO108" s="11">
        <v>0</v>
      </c>
      <c r="BP108" s="11">
        <f t="shared" si="402"/>
        <v>0</v>
      </c>
      <c r="BQ108" s="12">
        <v>0</v>
      </c>
      <c r="BR108" s="11">
        <f t="shared" si="403"/>
        <v>0</v>
      </c>
      <c r="BS108" s="115">
        <v>0</v>
      </c>
      <c r="BT108" s="115">
        <f t="shared" si="404"/>
        <v>0</v>
      </c>
      <c r="BU108" s="11">
        <v>0</v>
      </c>
      <c r="BV108" s="11">
        <f t="shared" si="405"/>
        <v>0</v>
      </c>
      <c r="BW108" s="12"/>
      <c r="BX108" s="11">
        <f t="shared" si="406"/>
        <v>0</v>
      </c>
      <c r="BY108" s="11">
        <v>0</v>
      </c>
      <c r="BZ108" s="11">
        <f t="shared" si="407"/>
        <v>0</v>
      </c>
      <c r="CA108" s="11">
        <v>0</v>
      </c>
      <c r="CB108" s="11">
        <f t="shared" si="408"/>
        <v>0</v>
      </c>
      <c r="CC108" s="11">
        <v>0</v>
      </c>
      <c r="CD108" s="11">
        <f t="shared" si="409"/>
        <v>0</v>
      </c>
      <c r="CE108" s="11">
        <v>0</v>
      </c>
      <c r="CF108" s="11">
        <f t="shared" si="410"/>
        <v>0</v>
      </c>
      <c r="CG108" s="11"/>
      <c r="CH108" s="11">
        <f t="shared" si="411"/>
        <v>0</v>
      </c>
      <c r="CI108" s="12"/>
      <c r="CJ108" s="11">
        <f t="shared" si="412"/>
        <v>0</v>
      </c>
      <c r="CK108" s="11">
        <v>0</v>
      </c>
      <c r="CL108" s="11">
        <f t="shared" si="413"/>
        <v>0</v>
      </c>
      <c r="CM108" s="12">
        <v>0</v>
      </c>
      <c r="CN108" s="11">
        <f t="shared" si="414"/>
        <v>0</v>
      </c>
      <c r="CO108" s="11">
        <v>0</v>
      </c>
      <c r="CP108" s="11">
        <f t="shared" si="415"/>
        <v>0</v>
      </c>
      <c r="CQ108" s="11"/>
      <c r="CR108" s="11">
        <f t="shared" si="416"/>
        <v>0</v>
      </c>
      <c r="CS108" s="43">
        <f t="shared" si="417"/>
        <v>37</v>
      </c>
      <c r="CT108" s="43">
        <f t="shared" si="417"/>
        <v>513789.696</v>
      </c>
      <c r="CU108" s="42">
        <f t="shared" si="327"/>
        <v>33.300000000000004</v>
      </c>
    </row>
    <row r="109" spans="1:99" ht="30" x14ac:dyDescent="0.25">
      <c r="A109" s="95"/>
      <c r="B109" s="47">
        <v>72</v>
      </c>
      <c r="C109" s="7" t="s">
        <v>217</v>
      </c>
      <c r="D109" s="8">
        <v>11480</v>
      </c>
      <c r="E109" s="9">
        <v>1.44</v>
      </c>
      <c r="F109" s="19">
        <v>1</v>
      </c>
      <c r="G109" s="8">
        <v>1.4</v>
      </c>
      <c r="H109" s="8">
        <v>1.68</v>
      </c>
      <c r="I109" s="8">
        <v>2.23</v>
      </c>
      <c r="J109" s="10">
        <v>2.57</v>
      </c>
      <c r="K109" s="11">
        <v>0</v>
      </c>
      <c r="L109" s="11">
        <f t="shared" si="376"/>
        <v>0</v>
      </c>
      <c r="M109" s="11">
        <v>0</v>
      </c>
      <c r="N109" s="11">
        <f t="shared" si="328"/>
        <v>0</v>
      </c>
      <c r="O109" s="11">
        <v>0</v>
      </c>
      <c r="P109" s="11">
        <f t="shared" si="377"/>
        <v>0</v>
      </c>
      <c r="Q109" s="12">
        <v>0</v>
      </c>
      <c r="R109" s="11">
        <f t="shared" si="378"/>
        <v>0</v>
      </c>
      <c r="S109" s="11">
        <v>0</v>
      </c>
      <c r="T109" s="11">
        <f t="shared" si="379"/>
        <v>0</v>
      </c>
      <c r="U109" s="12"/>
      <c r="V109" s="12">
        <f t="shared" si="380"/>
        <v>0</v>
      </c>
      <c r="W109" s="13"/>
      <c r="X109" s="11">
        <f t="shared" si="329"/>
        <v>0</v>
      </c>
      <c r="Y109" s="11"/>
      <c r="Z109" s="11">
        <f t="shared" si="381"/>
        <v>0</v>
      </c>
      <c r="AA109" s="11">
        <v>0</v>
      </c>
      <c r="AB109" s="11">
        <f t="shared" si="382"/>
        <v>0</v>
      </c>
      <c r="AC109" s="11"/>
      <c r="AD109" s="11">
        <f t="shared" si="383"/>
        <v>0</v>
      </c>
      <c r="AE109" s="11">
        <v>0</v>
      </c>
      <c r="AF109" s="11">
        <f t="shared" si="384"/>
        <v>0</v>
      </c>
      <c r="AG109" s="12">
        <v>0</v>
      </c>
      <c r="AH109" s="11">
        <f t="shared" si="385"/>
        <v>0</v>
      </c>
      <c r="AI109" s="116"/>
      <c r="AJ109" s="11">
        <f t="shared" si="386"/>
        <v>0</v>
      </c>
      <c r="AK109" s="12"/>
      <c r="AL109" s="12">
        <f t="shared" si="387"/>
        <v>0</v>
      </c>
      <c r="AM109" s="11">
        <v>0</v>
      </c>
      <c r="AN109" s="11">
        <f t="shared" si="388"/>
        <v>0</v>
      </c>
      <c r="AO109" s="11">
        <v>0</v>
      </c>
      <c r="AP109" s="11">
        <f t="shared" si="389"/>
        <v>0</v>
      </c>
      <c r="AQ109" s="11"/>
      <c r="AR109" s="11">
        <f t="shared" si="390"/>
        <v>0</v>
      </c>
      <c r="AS109" s="11"/>
      <c r="AT109" s="11">
        <f t="shared" si="391"/>
        <v>0</v>
      </c>
      <c r="AU109" s="11"/>
      <c r="AV109" s="11">
        <f t="shared" si="392"/>
        <v>0</v>
      </c>
      <c r="AW109" s="11">
        <v>0</v>
      </c>
      <c r="AX109" s="11">
        <f t="shared" si="393"/>
        <v>0</v>
      </c>
      <c r="AY109" s="11">
        <v>0</v>
      </c>
      <c r="AZ109" s="11">
        <f t="shared" si="394"/>
        <v>0</v>
      </c>
      <c r="BA109" s="11">
        <v>0</v>
      </c>
      <c r="BB109" s="11">
        <f t="shared" si="395"/>
        <v>0</v>
      </c>
      <c r="BC109" s="11">
        <v>0</v>
      </c>
      <c r="BD109" s="11">
        <f t="shared" si="396"/>
        <v>0</v>
      </c>
      <c r="BE109" s="11">
        <v>0</v>
      </c>
      <c r="BF109" s="11">
        <f t="shared" si="397"/>
        <v>0</v>
      </c>
      <c r="BG109" s="11"/>
      <c r="BH109" s="11">
        <f t="shared" si="398"/>
        <v>0</v>
      </c>
      <c r="BI109" s="11">
        <v>0</v>
      </c>
      <c r="BJ109" s="11">
        <f t="shared" si="399"/>
        <v>0</v>
      </c>
      <c r="BK109" s="11">
        <v>0</v>
      </c>
      <c r="BL109" s="11">
        <f t="shared" si="400"/>
        <v>0</v>
      </c>
      <c r="BM109" s="76">
        <v>0</v>
      </c>
      <c r="BN109" s="11">
        <f t="shared" si="401"/>
        <v>0</v>
      </c>
      <c r="BO109" s="11">
        <v>0</v>
      </c>
      <c r="BP109" s="11">
        <f t="shared" si="402"/>
        <v>0</v>
      </c>
      <c r="BQ109" s="12">
        <v>0</v>
      </c>
      <c r="BR109" s="11">
        <f t="shared" si="403"/>
        <v>0</v>
      </c>
      <c r="BS109" s="115">
        <v>0</v>
      </c>
      <c r="BT109" s="115">
        <f t="shared" si="404"/>
        <v>0</v>
      </c>
      <c r="BU109" s="11">
        <v>0</v>
      </c>
      <c r="BV109" s="11">
        <f t="shared" si="405"/>
        <v>0</v>
      </c>
      <c r="BW109" s="12"/>
      <c r="BX109" s="11">
        <f t="shared" si="406"/>
        <v>0</v>
      </c>
      <c r="BY109" s="11">
        <v>0</v>
      </c>
      <c r="BZ109" s="11">
        <f t="shared" si="407"/>
        <v>0</v>
      </c>
      <c r="CA109" s="11">
        <v>0</v>
      </c>
      <c r="CB109" s="11">
        <f t="shared" si="408"/>
        <v>0</v>
      </c>
      <c r="CC109" s="11">
        <v>0</v>
      </c>
      <c r="CD109" s="11">
        <f t="shared" si="409"/>
        <v>0</v>
      </c>
      <c r="CE109" s="11">
        <v>0</v>
      </c>
      <c r="CF109" s="11">
        <f t="shared" si="410"/>
        <v>0</v>
      </c>
      <c r="CG109" s="11"/>
      <c r="CH109" s="11">
        <f t="shared" si="411"/>
        <v>0</v>
      </c>
      <c r="CI109" s="12"/>
      <c r="CJ109" s="11">
        <f t="shared" si="412"/>
        <v>0</v>
      </c>
      <c r="CK109" s="11">
        <v>0</v>
      </c>
      <c r="CL109" s="11">
        <f t="shared" si="413"/>
        <v>0</v>
      </c>
      <c r="CM109" s="12">
        <v>0</v>
      </c>
      <c r="CN109" s="11">
        <f t="shared" si="414"/>
        <v>0</v>
      </c>
      <c r="CO109" s="11">
        <v>0</v>
      </c>
      <c r="CP109" s="11">
        <f t="shared" si="415"/>
        <v>0</v>
      </c>
      <c r="CQ109" s="11"/>
      <c r="CR109" s="11">
        <f t="shared" si="416"/>
        <v>0</v>
      </c>
      <c r="CS109" s="43">
        <f t="shared" si="417"/>
        <v>0</v>
      </c>
      <c r="CT109" s="43">
        <f t="shared" si="417"/>
        <v>0</v>
      </c>
      <c r="CU109" s="42">
        <f t="shared" si="327"/>
        <v>0</v>
      </c>
    </row>
    <row r="110" spans="1:99" ht="30" x14ac:dyDescent="0.25">
      <c r="A110" s="95"/>
      <c r="B110" s="47">
        <v>73</v>
      </c>
      <c r="C110" s="7" t="s">
        <v>218</v>
      </c>
      <c r="D110" s="8">
        <v>11480</v>
      </c>
      <c r="E110" s="9">
        <v>1.95</v>
      </c>
      <c r="F110" s="27">
        <v>0.9</v>
      </c>
      <c r="G110" s="8">
        <v>1.4</v>
      </c>
      <c r="H110" s="8">
        <v>1.68</v>
      </c>
      <c r="I110" s="8">
        <v>2.23</v>
      </c>
      <c r="J110" s="10">
        <v>2.57</v>
      </c>
      <c r="K110" s="11">
        <v>0</v>
      </c>
      <c r="L110" s="11">
        <f t="shared" si="376"/>
        <v>0</v>
      </c>
      <c r="M110" s="11">
        <v>0</v>
      </c>
      <c r="N110" s="11">
        <f t="shared" si="328"/>
        <v>0</v>
      </c>
      <c r="O110" s="11">
        <v>0</v>
      </c>
      <c r="P110" s="11">
        <f t="shared" si="377"/>
        <v>0</v>
      </c>
      <c r="Q110" s="12">
        <v>0</v>
      </c>
      <c r="R110" s="11">
        <f t="shared" si="378"/>
        <v>0</v>
      </c>
      <c r="S110" s="11">
        <v>0</v>
      </c>
      <c r="T110" s="11">
        <f t="shared" si="379"/>
        <v>0</v>
      </c>
      <c r="U110" s="12"/>
      <c r="V110" s="12">
        <f t="shared" si="380"/>
        <v>0</v>
      </c>
      <c r="W110" s="13"/>
      <c r="X110" s="11">
        <f t="shared" si="329"/>
        <v>0</v>
      </c>
      <c r="Y110" s="11">
        <v>0</v>
      </c>
      <c r="Z110" s="11">
        <f t="shared" si="381"/>
        <v>0</v>
      </c>
      <c r="AA110" s="11">
        <v>0</v>
      </c>
      <c r="AB110" s="11">
        <f t="shared" si="382"/>
        <v>0</v>
      </c>
      <c r="AC110" s="11"/>
      <c r="AD110" s="11">
        <f t="shared" si="383"/>
        <v>0</v>
      </c>
      <c r="AE110" s="11">
        <v>0</v>
      </c>
      <c r="AF110" s="11">
        <f t="shared" si="384"/>
        <v>0</v>
      </c>
      <c r="AG110" s="12">
        <v>0</v>
      </c>
      <c r="AH110" s="11">
        <f t="shared" si="385"/>
        <v>0</v>
      </c>
      <c r="AI110" s="116"/>
      <c r="AJ110" s="11">
        <f t="shared" si="386"/>
        <v>0</v>
      </c>
      <c r="AK110" s="12"/>
      <c r="AL110" s="12">
        <f t="shared" si="387"/>
        <v>0</v>
      </c>
      <c r="AM110" s="11">
        <v>0</v>
      </c>
      <c r="AN110" s="11">
        <f t="shared" si="388"/>
        <v>0</v>
      </c>
      <c r="AO110" s="11">
        <v>0</v>
      </c>
      <c r="AP110" s="11">
        <f t="shared" si="389"/>
        <v>0</v>
      </c>
      <c r="AQ110" s="11"/>
      <c r="AR110" s="11">
        <f t="shared" si="390"/>
        <v>0</v>
      </c>
      <c r="AS110" s="11"/>
      <c r="AT110" s="11">
        <f t="shared" si="391"/>
        <v>0</v>
      </c>
      <c r="AU110" s="11"/>
      <c r="AV110" s="11">
        <f t="shared" si="392"/>
        <v>0</v>
      </c>
      <c r="AW110" s="11">
        <v>0</v>
      </c>
      <c r="AX110" s="11">
        <f t="shared" si="393"/>
        <v>0</v>
      </c>
      <c r="AY110" s="11">
        <v>0</v>
      </c>
      <c r="AZ110" s="11">
        <f t="shared" si="394"/>
        <v>0</v>
      </c>
      <c r="BA110" s="11">
        <v>0</v>
      </c>
      <c r="BB110" s="11">
        <f t="shared" si="395"/>
        <v>0</v>
      </c>
      <c r="BC110" s="11">
        <v>0</v>
      </c>
      <c r="BD110" s="11">
        <f t="shared" si="396"/>
        <v>0</v>
      </c>
      <c r="BE110" s="11">
        <v>0</v>
      </c>
      <c r="BF110" s="11">
        <f t="shared" si="397"/>
        <v>0</v>
      </c>
      <c r="BG110" s="11"/>
      <c r="BH110" s="11">
        <f t="shared" si="398"/>
        <v>0</v>
      </c>
      <c r="BI110" s="11">
        <v>0</v>
      </c>
      <c r="BJ110" s="11">
        <f t="shared" si="399"/>
        <v>0</v>
      </c>
      <c r="BK110" s="11">
        <v>0</v>
      </c>
      <c r="BL110" s="11">
        <f t="shared" si="400"/>
        <v>0</v>
      </c>
      <c r="BM110" s="76">
        <v>0</v>
      </c>
      <c r="BN110" s="11">
        <f t="shared" si="401"/>
        <v>0</v>
      </c>
      <c r="BO110" s="11">
        <v>0</v>
      </c>
      <c r="BP110" s="11">
        <f t="shared" si="402"/>
        <v>0</v>
      </c>
      <c r="BQ110" s="12">
        <v>0</v>
      </c>
      <c r="BR110" s="11">
        <f t="shared" si="403"/>
        <v>0</v>
      </c>
      <c r="BS110" s="115">
        <v>0</v>
      </c>
      <c r="BT110" s="115">
        <f t="shared" si="404"/>
        <v>0</v>
      </c>
      <c r="BU110" s="11">
        <v>0</v>
      </c>
      <c r="BV110" s="11">
        <f t="shared" si="405"/>
        <v>0</v>
      </c>
      <c r="BW110" s="12"/>
      <c r="BX110" s="11">
        <f t="shared" si="406"/>
        <v>0</v>
      </c>
      <c r="BY110" s="11">
        <v>0</v>
      </c>
      <c r="BZ110" s="11">
        <f t="shared" si="407"/>
        <v>0</v>
      </c>
      <c r="CA110" s="11">
        <v>0</v>
      </c>
      <c r="CB110" s="11">
        <f t="shared" si="408"/>
        <v>0</v>
      </c>
      <c r="CC110" s="11">
        <v>0</v>
      </c>
      <c r="CD110" s="11">
        <f t="shared" si="409"/>
        <v>0</v>
      </c>
      <c r="CE110" s="11">
        <v>0</v>
      </c>
      <c r="CF110" s="11">
        <f t="shared" si="410"/>
        <v>0</v>
      </c>
      <c r="CG110" s="11"/>
      <c r="CH110" s="11">
        <f t="shared" si="411"/>
        <v>0</v>
      </c>
      <c r="CI110" s="12"/>
      <c r="CJ110" s="11">
        <f t="shared" si="412"/>
        <v>0</v>
      </c>
      <c r="CK110" s="11">
        <v>0</v>
      </c>
      <c r="CL110" s="11">
        <f t="shared" si="413"/>
        <v>0</v>
      </c>
      <c r="CM110" s="12">
        <v>0</v>
      </c>
      <c r="CN110" s="11">
        <f t="shared" si="414"/>
        <v>0</v>
      </c>
      <c r="CO110" s="11">
        <v>0</v>
      </c>
      <c r="CP110" s="11">
        <f t="shared" si="415"/>
        <v>0</v>
      </c>
      <c r="CQ110" s="11"/>
      <c r="CR110" s="11">
        <f t="shared" si="416"/>
        <v>0</v>
      </c>
      <c r="CS110" s="43">
        <f t="shared" si="417"/>
        <v>0</v>
      </c>
      <c r="CT110" s="43">
        <f t="shared" si="417"/>
        <v>0</v>
      </c>
      <c r="CU110" s="42">
        <f t="shared" si="327"/>
        <v>0</v>
      </c>
    </row>
    <row r="111" spans="1:99" ht="30" x14ac:dyDescent="0.25">
      <c r="A111" s="95"/>
      <c r="B111" s="47">
        <v>74</v>
      </c>
      <c r="C111" s="7" t="s">
        <v>219</v>
      </c>
      <c r="D111" s="8">
        <v>11480</v>
      </c>
      <c r="E111" s="9">
        <v>2.17</v>
      </c>
      <c r="F111" s="19">
        <v>1</v>
      </c>
      <c r="G111" s="8">
        <v>1.4</v>
      </c>
      <c r="H111" s="8">
        <v>1.68</v>
      </c>
      <c r="I111" s="8">
        <v>2.23</v>
      </c>
      <c r="J111" s="10">
        <v>2.57</v>
      </c>
      <c r="K111" s="11">
        <v>0</v>
      </c>
      <c r="L111" s="11">
        <f t="shared" si="376"/>
        <v>0</v>
      </c>
      <c r="M111" s="11">
        <v>0</v>
      </c>
      <c r="N111" s="11">
        <f t="shared" si="328"/>
        <v>0</v>
      </c>
      <c r="O111" s="11">
        <v>0</v>
      </c>
      <c r="P111" s="11">
        <f t="shared" si="377"/>
        <v>0</v>
      </c>
      <c r="Q111" s="12">
        <v>0</v>
      </c>
      <c r="R111" s="11">
        <f t="shared" si="378"/>
        <v>0</v>
      </c>
      <c r="S111" s="11">
        <v>0</v>
      </c>
      <c r="T111" s="11">
        <f t="shared" si="379"/>
        <v>0</v>
      </c>
      <c r="U111" s="12"/>
      <c r="V111" s="12">
        <f t="shared" si="380"/>
        <v>0</v>
      </c>
      <c r="W111" s="13"/>
      <c r="X111" s="11">
        <f t="shared" si="329"/>
        <v>0</v>
      </c>
      <c r="Y111" s="11">
        <v>0</v>
      </c>
      <c r="Z111" s="11">
        <f t="shared" si="381"/>
        <v>0</v>
      </c>
      <c r="AA111" s="11">
        <v>0</v>
      </c>
      <c r="AB111" s="11">
        <f t="shared" si="382"/>
        <v>0</v>
      </c>
      <c r="AC111" s="11">
        <v>20</v>
      </c>
      <c r="AD111" s="11">
        <f t="shared" si="383"/>
        <v>697524.79999999993</v>
      </c>
      <c r="AE111" s="11">
        <v>0</v>
      </c>
      <c r="AF111" s="11">
        <f t="shared" si="384"/>
        <v>0</v>
      </c>
      <c r="AG111" s="12">
        <v>0</v>
      </c>
      <c r="AH111" s="11">
        <f t="shared" si="385"/>
        <v>0</v>
      </c>
      <c r="AI111" s="116"/>
      <c r="AJ111" s="11">
        <f t="shared" si="386"/>
        <v>0</v>
      </c>
      <c r="AK111" s="12"/>
      <c r="AL111" s="12">
        <f t="shared" si="387"/>
        <v>0</v>
      </c>
      <c r="AM111" s="11">
        <v>0</v>
      </c>
      <c r="AN111" s="11">
        <f t="shared" si="388"/>
        <v>0</v>
      </c>
      <c r="AO111" s="11">
        <v>0</v>
      </c>
      <c r="AP111" s="11">
        <f t="shared" si="389"/>
        <v>0</v>
      </c>
      <c r="AQ111" s="11"/>
      <c r="AR111" s="11">
        <f t="shared" si="390"/>
        <v>0</v>
      </c>
      <c r="AS111" s="11"/>
      <c r="AT111" s="11">
        <f t="shared" si="391"/>
        <v>0</v>
      </c>
      <c r="AU111" s="11"/>
      <c r="AV111" s="11">
        <f t="shared" si="392"/>
        <v>0</v>
      </c>
      <c r="AW111" s="11">
        <v>0</v>
      </c>
      <c r="AX111" s="11">
        <f t="shared" si="393"/>
        <v>0</v>
      </c>
      <c r="AY111" s="11">
        <v>0</v>
      </c>
      <c r="AZ111" s="11">
        <f t="shared" si="394"/>
        <v>0</v>
      </c>
      <c r="BA111" s="11">
        <v>0</v>
      </c>
      <c r="BB111" s="11">
        <f t="shared" si="395"/>
        <v>0</v>
      </c>
      <c r="BC111" s="11">
        <v>0</v>
      </c>
      <c r="BD111" s="11">
        <f t="shared" si="396"/>
        <v>0</v>
      </c>
      <c r="BE111" s="11">
        <v>0</v>
      </c>
      <c r="BF111" s="11">
        <f t="shared" si="397"/>
        <v>0</v>
      </c>
      <c r="BG111" s="11"/>
      <c r="BH111" s="11">
        <f t="shared" si="398"/>
        <v>0</v>
      </c>
      <c r="BI111" s="11">
        <v>0</v>
      </c>
      <c r="BJ111" s="11">
        <f t="shared" si="399"/>
        <v>0</v>
      </c>
      <c r="BK111" s="11">
        <v>0</v>
      </c>
      <c r="BL111" s="11">
        <f t="shared" si="400"/>
        <v>0</v>
      </c>
      <c r="BM111" s="76">
        <v>0</v>
      </c>
      <c r="BN111" s="11">
        <f t="shared" si="401"/>
        <v>0</v>
      </c>
      <c r="BO111" s="11">
        <v>0</v>
      </c>
      <c r="BP111" s="11">
        <f t="shared" si="402"/>
        <v>0</v>
      </c>
      <c r="BQ111" s="12">
        <v>0</v>
      </c>
      <c r="BR111" s="11">
        <f t="shared" si="403"/>
        <v>0</v>
      </c>
      <c r="BS111" s="115">
        <v>0</v>
      </c>
      <c r="BT111" s="115">
        <f t="shared" si="404"/>
        <v>0</v>
      </c>
      <c r="BU111" s="11">
        <v>0</v>
      </c>
      <c r="BV111" s="11">
        <f t="shared" si="405"/>
        <v>0</v>
      </c>
      <c r="BW111" s="12"/>
      <c r="BX111" s="11">
        <f t="shared" si="406"/>
        <v>0</v>
      </c>
      <c r="BY111" s="11">
        <v>0</v>
      </c>
      <c r="BZ111" s="11">
        <f t="shared" si="407"/>
        <v>0</v>
      </c>
      <c r="CA111" s="11">
        <v>0</v>
      </c>
      <c r="CB111" s="11">
        <f t="shared" si="408"/>
        <v>0</v>
      </c>
      <c r="CC111" s="11">
        <v>0</v>
      </c>
      <c r="CD111" s="11">
        <f t="shared" si="409"/>
        <v>0</v>
      </c>
      <c r="CE111" s="11">
        <v>0</v>
      </c>
      <c r="CF111" s="11">
        <f t="shared" si="410"/>
        <v>0</v>
      </c>
      <c r="CG111" s="11"/>
      <c r="CH111" s="11">
        <f t="shared" si="411"/>
        <v>0</v>
      </c>
      <c r="CI111" s="12"/>
      <c r="CJ111" s="11">
        <f t="shared" si="412"/>
        <v>0</v>
      </c>
      <c r="CK111" s="11">
        <v>0</v>
      </c>
      <c r="CL111" s="11">
        <f t="shared" si="413"/>
        <v>0</v>
      </c>
      <c r="CM111" s="12">
        <v>0</v>
      </c>
      <c r="CN111" s="11">
        <f t="shared" si="414"/>
        <v>0</v>
      </c>
      <c r="CO111" s="11">
        <v>0</v>
      </c>
      <c r="CP111" s="11">
        <f t="shared" si="415"/>
        <v>0</v>
      </c>
      <c r="CQ111" s="11"/>
      <c r="CR111" s="11">
        <f t="shared" si="416"/>
        <v>0</v>
      </c>
      <c r="CS111" s="43">
        <f t="shared" si="417"/>
        <v>20</v>
      </c>
      <c r="CT111" s="43">
        <f t="shared" si="417"/>
        <v>697524.79999999993</v>
      </c>
      <c r="CU111" s="42">
        <f t="shared" si="327"/>
        <v>20</v>
      </c>
    </row>
    <row r="112" spans="1:99" ht="30" x14ac:dyDescent="0.25">
      <c r="A112" s="95"/>
      <c r="B112" s="47">
        <v>75</v>
      </c>
      <c r="C112" s="7" t="s">
        <v>220</v>
      </c>
      <c r="D112" s="8">
        <v>11480</v>
      </c>
      <c r="E112" s="9">
        <v>3.84</v>
      </c>
      <c r="F112" s="19">
        <v>1</v>
      </c>
      <c r="G112" s="8">
        <v>1.4</v>
      </c>
      <c r="H112" s="8">
        <v>1.68</v>
      </c>
      <c r="I112" s="8">
        <v>2.23</v>
      </c>
      <c r="J112" s="10">
        <v>2.57</v>
      </c>
      <c r="K112" s="11">
        <v>0</v>
      </c>
      <c r="L112" s="11">
        <f t="shared" si="376"/>
        <v>0</v>
      </c>
      <c r="M112" s="11">
        <v>0</v>
      </c>
      <c r="N112" s="11">
        <f t="shared" si="328"/>
        <v>0</v>
      </c>
      <c r="O112" s="11">
        <v>0</v>
      </c>
      <c r="P112" s="11">
        <f t="shared" si="377"/>
        <v>0</v>
      </c>
      <c r="Q112" s="12">
        <v>0</v>
      </c>
      <c r="R112" s="11">
        <f t="shared" si="378"/>
        <v>0</v>
      </c>
      <c r="S112" s="11">
        <v>0</v>
      </c>
      <c r="T112" s="11">
        <f t="shared" si="379"/>
        <v>0</v>
      </c>
      <c r="U112" s="12"/>
      <c r="V112" s="12">
        <f t="shared" si="380"/>
        <v>0</v>
      </c>
      <c r="W112" s="13"/>
      <c r="X112" s="11">
        <f t="shared" si="329"/>
        <v>0</v>
      </c>
      <c r="Y112" s="11">
        <v>0</v>
      </c>
      <c r="Z112" s="11">
        <f t="shared" si="381"/>
        <v>0</v>
      </c>
      <c r="AA112" s="11">
        <v>0</v>
      </c>
      <c r="AB112" s="11">
        <f t="shared" si="382"/>
        <v>0</v>
      </c>
      <c r="AC112" s="11"/>
      <c r="AD112" s="11">
        <f t="shared" si="383"/>
        <v>0</v>
      </c>
      <c r="AE112" s="11">
        <v>0</v>
      </c>
      <c r="AF112" s="11">
        <f t="shared" si="384"/>
        <v>0</v>
      </c>
      <c r="AG112" s="12">
        <v>0</v>
      </c>
      <c r="AH112" s="11">
        <f t="shared" si="385"/>
        <v>0</v>
      </c>
      <c r="AI112" s="116"/>
      <c r="AJ112" s="11">
        <f t="shared" si="386"/>
        <v>0</v>
      </c>
      <c r="AK112" s="12"/>
      <c r="AL112" s="12">
        <f t="shared" si="387"/>
        <v>0</v>
      </c>
      <c r="AM112" s="11">
        <v>0</v>
      </c>
      <c r="AN112" s="11">
        <f t="shared" si="388"/>
        <v>0</v>
      </c>
      <c r="AO112" s="11">
        <v>0</v>
      </c>
      <c r="AP112" s="11">
        <f t="shared" si="389"/>
        <v>0</v>
      </c>
      <c r="AQ112" s="11"/>
      <c r="AR112" s="11">
        <f t="shared" si="390"/>
        <v>0</v>
      </c>
      <c r="AS112" s="11"/>
      <c r="AT112" s="11">
        <f t="shared" si="391"/>
        <v>0</v>
      </c>
      <c r="AU112" s="11"/>
      <c r="AV112" s="11">
        <f t="shared" si="392"/>
        <v>0</v>
      </c>
      <c r="AW112" s="11">
        <v>0</v>
      </c>
      <c r="AX112" s="11">
        <f t="shared" si="393"/>
        <v>0</v>
      </c>
      <c r="AY112" s="11">
        <v>0</v>
      </c>
      <c r="AZ112" s="11">
        <f t="shared" si="394"/>
        <v>0</v>
      </c>
      <c r="BA112" s="11">
        <v>0</v>
      </c>
      <c r="BB112" s="11">
        <f t="shared" si="395"/>
        <v>0</v>
      </c>
      <c r="BC112" s="11">
        <v>0</v>
      </c>
      <c r="BD112" s="11">
        <f t="shared" si="396"/>
        <v>0</v>
      </c>
      <c r="BE112" s="11">
        <v>0</v>
      </c>
      <c r="BF112" s="11">
        <f t="shared" si="397"/>
        <v>0</v>
      </c>
      <c r="BG112" s="11"/>
      <c r="BH112" s="11">
        <f t="shared" si="398"/>
        <v>0</v>
      </c>
      <c r="BI112" s="11">
        <v>0</v>
      </c>
      <c r="BJ112" s="11">
        <f t="shared" si="399"/>
        <v>0</v>
      </c>
      <c r="BK112" s="11">
        <v>0</v>
      </c>
      <c r="BL112" s="11">
        <f t="shared" si="400"/>
        <v>0</v>
      </c>
      <c r="BM112" s="76">
        <v>0</v>
      </c>
      <c r="BN112" s="11">
        <f t="shared" si="401"/>
        <v>0</v>
      </c>
      <c r="BO112" s="11">
        <v>0</v>
      </c>
      <c r="BP112" s="11">
        <f t="shared" si="402"/>
        <v>0</v>
      </c>
      <c r="BQ112" s="12">
        <v>0</v>
      </c>
      <c r="BR112" s="11">
        <f t="shared" si="403"/>
        <v>0</v>
      </c>
      <c r="BS112" s="115">
        <v>0</v>
      </c>
      <c r="BT112" s="115">
        <f t="shared" si="404"/>
        <v>0</v>
      </c>
      <c r="BU112" s="11">
        <v>0</v>
      </c>
      <c r="BV112" s="11">
        <f t="shared" si="405"/>
        <v>0</v>
      </c>
      <c r="BW112" s="12"/>
      <c r="BX112" s="11">
        <f t="shared" si="406"/>
        <v>0</v>
      </c>
      <c r="BY112" s="11">
        <v>0</v>
      </c>
      <c r="BZ112" s="11">
        <f t="shared" si="407"/>
        <v>0</v>
      </c>
      <c r="CA112" s="11">
        <v>0</v>
      </c>
      <c r="CB112" s="11">
        <f t="shared" si="408"/>
        <v>0</v>
      </c>
      <c r="CC112" s="11">
        <v>0</v>
      </c>
      <c r="CD112" s="11">
        <f t="shared" si="409"/>
        <v>0</v>
      </c>
      <c r="CE112" s="11">
        <v>0</v>
      </c>
      <c r="CF112" s="11">
        <f t="shared" si="410"/>
        <v>0</v>
      </c>
      <c r="CG112" s="11"/>
      <c r="CH112" s="11">
        <f t="shared" si="411"/>
        <v>0</v>
      </c>
      <c r="CI112" s="12"/>
      <c r="CJ112" s="11">
        <f t="shared" si="412"/>
        <v>0</v>
      </c>
      <c r="CK112" s="11">
        <v>0</v>
      </c>
      <c r="CL112" s="11">
        <f t="shared" si="413"/>
        <v>0</v>
      </c>
      <c r="CM112" s="12">
        <v>0</v>
      </c>
      <c r="CN112" s="11">
        <f t="shared" si="414"/>
        <v>0</v>
      </c>
      <c r="CO112" s="11">
        <v>0</v>
      </c>
      <c r="CP112" s="11">
        <f t="shared" si="415"/>
        <v>0</v>
      </c>
      <c r="CQ112" s="11"/>
      <c r="CR112" s="11">
        <f t="shared" si="416"/>
        <v>0</v>
      </c>
      <c r="CS112" s="43">
        <f t="shared" si="417"/>
        <v>0</v>
      </c>
      <c r="CT112" s="43">
        <f t="shared" si="417"/>
        <v>0</v>
      </c>
      <c r="CU112" s="42">
        <f t="shared" si="327"/>
        <v>0</v>
      </c>
    </row>
    <row r="113" spans="1:99" x14ac:dyDescent="0.25">
      <c r="A113" s="96">
        <v>22</v>
      </c>
      <c r="B113" s="97"/>
      <c r="C113" s="80" t="s">
        <v>221</v>
      </c>
      <c r="D113" s="85">
        <v>11480</v>
      </c>
      <c r="E113" s="86">
        <v>0.93</v>
      </c>
      <c r="F113" s="82">
        <v>1</v>
      </c>
      <c r="G113" s="85">
        <v>1.4</v>
      </c>
      <c r="H113" s="85">
        <v>1.68</v>
      </c>
      <c r="I113" s="85">
        <v>2.23</v>
      </c>
      <c r="J113" s="90">
        <v>2.57</v>
      </c>
      <c r="K113" s="24">
        <f>SUM(K114:K115)</f>
        <v>0</v>
      </c>
      <c r="L113" s="24">
        <f>SUM(L114:L115)</f>
        <v>0</v>
      </c>
      <c r="M113" s="24">
        <f t="shared" ref="M113:BX113" si="418">SUM(M114:M115)</f>
        <v>0</v>
      </c>
      <c r="N113" s="24">
        <f t="shared" si="418"/>
        <v>0</v>
      </c>
      <c r="O113" s="24">
        <f t="shared" si="418"/>
        <v>0</v>
      </c>
      <c r="P113" s="24">
        <f t="shared" si="418"/>
        <v>0</v>
      </c>
      <c r="Q113" s="25">
        <f t="shared" si="418"/>
        <v>0</v>
      </c>
      <c r="R113" s="24">
        <f t="shared" si="418"/>
        <v>0</v>
      </c>
      <c r="S113" s="24">
        <f t="shared" si="418"/>
        <v>0</v>
      </c>
      <c r="T113" s="24">
        <f t="shared" si="418"/>
        <v>0</v>
      </c>
      <c r="U113" s="91">
        <f t="shared" si="418"/>
        <v>0</v>
      </c>
      <c r="V113" s="91">
        <f t="shared" si="418"/>
        <v>0</v>
      </c>
      <c r="W113" s="24">
        <f t="shared" si="418"/>
        <v>0</v>
      </c>
      <c r="X113" s="24">
        <f t="shared" si="418"/>
        <v>0</v>
      </c>
      <c r="Y113" s="24">
        <f t="shared" si="418"/>
        <v>0</v>
      </c>
      <c r="Z113" s="24">
        <f t="shared" si="418"/>
        <v>0</v>
      </c>
      <c r="AA113" s="24">
        <f t="shared" si="418"/>
        <v>0</v>
      </c>
      <c r="AB113" s="24">
        <f t="shared" si="418"/>
        <v>0</v>
      </c>
      <c r="AC113" s="24">
        <f>SUM(AC114:AC115)</f>
        <v>0</v>
      </c>
      <c r="AD113" s="24">
        <f>SUM(AD114:AD115)</f>
        <v>0</v>
      </c>
      <c r="AE113" s="24">
        <f t="shared" si="418"/>
        <v>0</v>
      </c>
      <c r="AF113" s="24">
        <f t="shared" si="418"/>
        <v>0</v>
      </c>
      <c r="AG113" s="25">
        <f t="shared" si="418"/>
        <v>0</v>
      </c>
      <c r="AH113" s="24">
        <f t="shared" si="418"/>
        <v>0</v>
      </c>
      <c r="AI113" s="123">
        <v>35</v>
      </c>
      <c r="AJ113" s="92">
        <f t="shared" si="418"/>
        <v>523465.04</v>
      </c>
      <c r="AK113" s="91">
        <f>SUM(AK114:AK115)</f>
        <v>0</v>
      </c>
      <c r="AL113" s="91">
        <f>SUM(AL114:AL115)</f>
        <v>0</v>
      </c>
      <c r="AM113" s="24">
        <f t="shared" si="418"/>
        <v>0</v>
      </c>
      <c r="AN113" s="24">
        <f t="shared" si="418"/>
        <v>0</v>
      </c>
      <c r="AO113" s="24">
        <f t="shared" si="418"/>
        <v>0</v>
      </c>
      <c r="AP113" s="24">
        <f t="shared" si="418"/>
        <v>0</v>
      </c>
      <c r="AQ113" s="24">
        <f t="shared" si="418"/>
        <v>40</v>
      </c>
      <c r="AR113" s="24">
        <f t="shared" si="418"/>
        <v>572163.19999999995</v>
      </c>
      <c r="AS113" s="24">
        <f t="shared" si="418"/>
        <v>0</v>
      </c>
      <c r="AT113" s="24">
        <f t="shared" si="418"/>
        <v>0</v>
      </c>
      <c r="AU113" s="24">
        <f t="shared" si="418"/>
        <v>0</v>
      </c>
      <c r="AV113" s="24">
        <f t="shared" si="418"/>
        <v>0</v>
      </c>
      <c r="AW113" s="24">
        <f t="shared" si="418"/>
        <v>5</v>
      </c>
      <c r="AX113" s="24">
        <f t="shared" si="418"/>
        <v>71520.399999999994</v>
      </c>
      <c r="AY113" s="24">
        <f t="shared" si="418"/>
        <v>19</v>
      </c>
      <c r="AZ113" s="24">
        <f t="shared" si="418"/>
        <v>271777.51999999996</v>
      </c>
      <c r="BA113" s="24">
        <f t="shared" si="418"/>
        <v>0</v>
      </c>
      <c r="BB113" s="24">
        <f t="shared" si="418"/>
        <v>0</v>
      </c>
      <c r="BC113" s="24">
        <f t="shared" si="418"/>
        <v>0</v>
      </c>
      <c r="BD113" s="24">
        <f t="shared" si="418"/>
        <v>0</v>
      </c>
      <c r="BE113" s="24">
        <f t="shared" si="418"/>
        <v>0</v>
      </c>
      <c r="BF113" s="24">
        <f t="shared" si="418"/>
        <v>0</v>
      </c>
      <c r="BG113" s="24">
        <f t="shared" si="418"/>
        <v>25</v>
      </c>
      <c r="BH113" s="24">
        <f t="shared" si="418"/>
        <v>357602</v>
      </c>
      <c r="BI113" s="24">
        <f t="shared" si="418"/>
        <v>0</v>
      </c>
      <c r="BJ113" s="24">
        <f t="shared" si="418"/>
        <v>0</v>
      </c>
      <c r="BK113" s="24">
        <f>SUM(BK114:BK115)</f>
        <v>0</v>
      </c>
      <c r="BL113" s="24">
        <f>SUM(BL114:BL115)</f>
        <v>0</v>
      </c>
      <c r="BM113" s="24">
        <f>SUM(BM114:BM115)</f>
        <v>0</v>
      </c>
      <c r="BN113" s="24">
        <f>SUM(BN114:BN115)</f>
        <v>0</v>
      </c>
      <c r="BO113" s="24">
        <f t="shared" si="418"/>
        <v>4</v>
      </c>
      <c r="BP113" s="24">
        <f t="shared" si="418"/>
        <v>68659.584000000003</v>
      </c>
      <c r="BQ113" s="25">
        <f t="shared" si="418"/>
        <v>20</v>
      </c>
      <c r="BR113" s="24">
        <f t="shared" si="418"/>
        <v>617164.79999999993</v>
      </c>
      <c r="BS113" s="122">
        <v>20</v>
      </c>
      <c r="BT113" s="122">
        <f t="shared" si="418"/>
        <v>343297.92</v>
      </c>
      <c r="BU113" s="24">
        <f t="shared" si="418"/>
        <v>8</v>
      </c>
      <c r="BV113" s="24">
        <f t="shared" si="418"/>
        <v>137319.16800000001</v>
      </c>
      <c r="BW113" s="25">
        <f t="shared" si="418"/>
        <v>0</v>
      </c>
      <c r="BX113" s="24">
        <f t="shared" si="418"/>
        <v>0</v>
      </c>
      <c r="BY113" s="24">
        <f t="shared" ref="BY113:CT113" si="419">SUM(BY114:BY115)</f>
        <v>7</v>
      </c>
      <c r="BZ113" s="24">
        <f t="shared" si="419"/>
        <v>120154.27199999998</v>
      </c>
      <c r="CA113" s="24">
        <f t="shared" si="419"/>
        <v>0</v>
      </c>
      <c r="CB113" s="24">
        <f t="shared" si="419"/>
        <v>0</v>
      </c>
      <c r="CC113" s="24">
        <f t="shared" si="419"/>
        <v>7</v>
      </c>
      <c r="CD113" s="24">
        <f t="shared" si="419"/>
        <v>120154.27199999998</v>
      </c>
      <c r="CE113" s="24">
        <f t="shared" si="419"/>
        <v>4</v>
      </c>
      <c r="CF113" s="24">
        <f t="shared" si="419"/>
        <v>68659.584000000003</v>
      </c>
      <c r="CG113" s="24">
        <f t="shared" si="419"/>
        <v>0</v>
      </c>
      <c r="CH113" s="24">
        <f t="shared" si="419"/>
        <v>0</v>
      </c>
      <c r="CI113" s="25">
        <f t="shared" si="419"/>
        <v>5</v>
      </c>
      <c r="CJ113" s="24">
        <f t="shared" si="419"/>
        <v>85824.48</v>
      </c>
      <c r="CK113" s="24">
        <f t="shared" si="419"/>
        <v>0</v>
      </c>
      <c r="CL113" s="24">
        <f t="shared" si="419"/>
        <v>0</v>
      </c>
      <c r="CM113" s="25">
        <v>0</v>
      </c>
      <c r="CN113" s="24">
        <f t="shared" si="419"/>
        <v>0</v>
      </c>
      <c r="CO113" s="24">
        <f t="shared" si="419"/>
        <v>7</v>
      </c>
      <c r="CP113" s="24">
        <f t="shared" si="419"/>
        <v>183807.42799999999</v>
      </c>
      <c r="CQ113" s="24">
        <f t="shared" si="419"/>
        <v>0</v>
      </c>
      <c r="CR113" s="24">
        <f t="shared" si="419"/>
        <v>0</v>
      </c>
      <c r="CS113" s="92">
        <f t="shared" si="419"/>
        <v>206</v>
      </c>
      <c r="CT113" s="92">
        <f t="shared" si="419"/>
        <v>3541569.6679999996</v>
      </c>
      <c r="CU113" s="42"/>
    </row>
    <row r="114" spans="1:99" ht="45" x14ac:dyDescent="0.25">
      <c r="A114" s="95"/>
      <c r="B114" s="47">
        <v>76</v>
      </c>
      <c r="C114" s="16" t="s">
        <v>222</v>
      </c>
      <c r="D114" s="8">
        <v>11480</v>
      </c>
      <c r="E114" s="9">
        <v>2.31</v>
      </c>
      <c r="F114" s="19">
        <v>1</v>
      </c>
      <c r="G114" s="8">
        <v>1.4</v>
      </c>
      <c r="H114" s="8">
        <v>1.68</v>
      </c>
      <c r="I114" s="8">
        <v>2.23</v>
      </c>
      <c r="J114" s="10">
        <v>2.57</v>
      </c>
      <c r="K114" s="11"/>
      <c r="L114" s="11">
        <f>SUM(K114*$D114*$E114*$F114*$G114*$L$10)</f>
        <v>0</v>
      </c>
      <c r="M114" s="11"/>
      <c r="N114" s="11">
        <f t="shared" si="328"/>
        <v>0</v>
      </c>
      <c r="O114" s="11"/>
      <c r="P114" s="11">
        <f>SUM(O114*$D114*$E114*$F114*$G114*$P$10)</f>
        <v>0</v>
      </c>
      <c r="Q114" s="12"/>
      <c r="R114" s="11">
        <f>SUM(Q114*$D114*$E114*$F114*$G114*$R$10)</f>
        <v>0</v>
      </c>
      <c r="S114" s="11"/>
      <c r="T114" s="11">
        <f>SUM(S114*$D114*$E114*$F114*$G114*$T$10)</f>
        <v>0</v>
      </c>
      <c r="U114" s="12"/>
      <c r="V114" s="12">
        <f>SUM(U114*$D114*$E114*$F114*$G114*$V$10)</f>
        <v>0</v>
      </c>
      <c r="W114" s="13"/>
      <c r="X114" s="11">
        <f t="shared" si="329"/>
        <v>0</v>
      </c>
      <c r="Y114" s="11"/>
      <c r="Z114" s="11">
        <f>SUM(Y114*$D114*$E114*$F114*$G114*$Z$10)</f>
        <v>0</v>
      </c>
      <c r="AA114" s="11"/>
      <c r="AB114" s="11">
        <f>SUM(AA114*$D114*$E114*$F114*$G114*$AB$10)</f>
        <v>0</v>
      </c>
      <c r="AC114" s="11"/>
      <c r="AD114" s="11">
        <f>SUM(AC114*$D114*$E114*$F114*$G114*$AD$10)</f>
        <v>0</v>
      </c>
      <c r="AE114" s="11"/>
      <c r="AF114" s="11">
        <f>AE114*$D114*$E114*$F114*$H114*$AF$10</f>
        <v>0</v>
      </c>
      <c r="AG114" s="12"/>
      <c r="AH114" s="11">
        <f>AG114*$D114*$E114*$F114*$H114*$AH$10</f>
        <v>0</v>
      </c>
      <c r="AI114" s="116">
        <v>1</v>
      </c>
      <c r="AJ114" s="11">
        <f>SUM(AI114*$D114*$E114*$F114*$G114*$AJ$10)</f>
        <v>37126.32</v>
      </c>
      <c r="AK114" s="12"/>
      <c r="AL114" s="12">
        <f>SUM(AK114*$D114*$E114*$F114*$G114*$AL$10)</f>
        <v>0</v>
      </c>
      <c r="AM114" s="11"/>
      <c r="AN114" s="11">
        <f>SUM(AM114*$D114*$E114*$F114*$G114*$AN$10)</f>
        <v>0</v>
      </c>
      <c r="AO114" s="11"/>
      <c r="AP114" s="11">
        <f>SUM(AO114*$D114*$E114*$F114*$G114*$AP$10)</f>
        <v>0</v>
      </c>
      <c r="AQ114" s="11"/>
      <c r="AR114" s="11">
        <f>SUM(AQ114*$D114*$E114*$F114*$G114*$AR$10)</f>
        <v>0</v>
      </c>
      <c r="AS114" s="11"/>
      <c r="AT114" s="11">
        <f>SUM(AS114*$D114*$E114*$F114*$G114*$AT$10)</f>
        <v>0</v>
      </c>
      <c r="AU114" s="11"/>
      <c r="AV114" s="11">
        <f>SUM(AU114*$D114*$E114*$F114*$G114*$AV$10)</f>
        <v>0</v>
      </c>
      <c r="AW114" s="11"/>
      <c r="AX114" s="11">
        <f>SUM(AW114*$D114*$E114*$F114*$G114*$AX$10)</f>
        <v>0</v>
      </c>
      <c r="AY114" s="11"/>
      <c r="AZ114" s="11">
        <f>SUM(AY114*$D114*$E114*$F114*$G114*$AZ$10)</f>
        <v>0</v>
      </c>
      <c r="BA114" s="11"/>
      <c r="BB114" s="11">
        <f>SUM(BA114*$D114*$E114*$F114*$G114*$BB$10)</f>
        <v>0</v>
      </c>
      <c r="BC114" s="11"/>
      <c r="BD114" s="11">
        <f>SUM(BC114*$D114*$E114*$F114*$G114*$BD$10)</f>
        <v>0</v>
      </c>
      <c r="BE114" s="11"/>
      <c r="BF114" s="11">
        <f>SUM(BE114*$D114*$E114*$F114*$G114*$BF$10)</f>
        <v>0</v>
      </c>
      <c r="BG114" s="11"/>
      <c r="BH114" s="11">
        <f>SUM(BG114*$D114*$E114*$F114*$G114*$BH$10)</f>
        <v>0</v>
      </c>
      <c r="BI114" s="11"/>
      <c r="BJ114" s="11">
        <f>BI114*$D114*$E114*$F114*$H114*$BJ$10</f>
        <v>0</v>
      </c>
      <c r="BK114" s="11"/>
      <c r="BL114" s="11">
        <f>BK114*$D114*$E114*$F114*$H114*$BL$10</f>
        <v>0</v>
      </c>
      <c r="BM114" s="76"/>
      <c r="BN114" s="11">
        <f>BM114*$D114*$E114*$F114*$H114*$BN$10</f>
        <v>0</v>
      </c>
      <c r="BO114" s="11"/>
      <c r="BP114" s="11">
        <f>BO114*$D114*$E114*$F114*$H114*$BP$10</f>
        <v>0</v>
      </c>
      <c r="BQ114" s="70">
        <v>10</v>
      </c>
      <c r="BR114" s="11">
        <f>BQ114*$D114*$E114*$F114*$H114*$BR$10</f>
        <v>445515.83999999997</v>
      </c>
      <c r="BS114" s="115"/>
      <c r="BT114" s="115">
        <f>BS114*$D114*$E114*$F114*$H114*$BT$10</f>
        <v>0</v>
      </c>
      <c r="BU114" s="11"/>
      <c r="BV114" s="11">
        <f>BU114*$D114*$E114*$F114*$H114*$BV$10</f>
        <v>0</v>
      </c>
      <c r="BW114" s="12"/>
      <c r="BX114" s="11">
        <f>BW114*$D114*$E114*$F114*$H114*$BX$10</f>
        <v>0</v>
      </c>
      <c r="BY114" s="71"/>
      <c r="BZ114" s="11">
        <f>BY114*$D114*$E114*$F114*$H114*$BZ$10</f>
        <v>0</v>
      </c>
      <c r="CA114" s="11"/>
      <c r="CB114" s="11">
        <f>CA114*$D114*$E114*$F114*$H114*$CB$10</f>
        <v>0</v>
      </c>
      <c r="CC114" s="11"/>
      <c r="CD114" s="11">
        <f>CC114*$D114*$E114*$F114*$H114*$CD$10</f>
        <v>0</v>
      </c>
      <c r="CE114" s="11"/>
      <c r="CF114" s="11">
        <f>CE114*$D114*$E114*$F114*$H114*$CF$10</f>
        <v>0</v>
      </c>
      <c r="CG114" s="11"/>
      <c r="CH114" s="11">
        <f>CG114*$D114*$E114*$F114*$H114*$CH$10</f>
        <v>0</v>
      </c>
      <c r="CI114" s="12"/>
      <c r="CJ114" s="11">
        <f>CI114*$D114*$E114*$F114*$H114*$CJ$10</f>
        <v>0</v>
      </c>
      <c r="CK114" s="11"/>
      <c r="CL114" s="11">
        <f>CK114*$D114*$E114*$F114*$H114*$CL$10</f>
        <v>0</v>
      </c>
      <c r="CM114" s="12"/>
      <c r="CN114" s="11">
        <f>CM114*$D114*$E114*$F114*$I114*$CN$10</f>
        <v>0</v>
      </c>
      <c r="CO114" s="11"/>
      <c r="CP114" s="11">
        <f>CO114*$D114*$E114*$F114*$J114*$CP$10</f>
        <v>0</v>
      </c>
      <c r="CQ114" s="11"/>
      <c r="CR114" s="11">
        <f>CQ114*D114*E114*F114</f>
        <v>0</v>
      </c>
      <c r="CS114" s="43">
        <f>SUM(M114+K114+W114+O114+Q114+Y114+U114+S114+AA114+AE114+AC114+AG114+AI114+AM114+BI114+BO114+AK114+AW114+AY114+CA114+CC114+BY114+CE114+CG114+BS114+BU114+AO114+AQ114+AS114+AU114+BK114+BM114+BQ114+BA114+BC114+BE114+BG114+BW114+CI114+CK114+CM114+CO114+CQ114)</f>
        <v>11</v>
      </c>
      <c r="CT114" s="43">
        <f>SUM(N114+L114+X114+P114+R114+Z114+V114+T114+AB114+AF114+AD114+AH114+AJ114+AN114+BJ114+BP114+AL114+AX114+AZ114+CB114+CD114+BZ114+CF114+CH114+BT114+BV114+AP114+AR114+AT114+AV114+BL114+BN114+BR114+BB114+BD114+BF114+BH114+BX114+CJ114+CL114+CN114+CP114+CR114)</f>
        <v>482642.16</v>
      </c>
      <c r="CU114" s="42">
        <f t="shared" si="327"/>
        <v>11</v>
      </c>
    </row>
    <row r="115" spans="1:99" x14ac:dyDescent="0.25">
      <c r="A115" s="95"/>
      <c r="B115" s="47">
        <v>77</v>
      </c>
      <c r="C115" s="16" t="s">
        <v>223</v>
      </c>
      <c r="D115" s="8">
        <v>11480</v>
      </c>
      <c r="E115" s="18">
        <v>0.89</v>
      </c>
      <c r="F115" s="19">
        <v>1</v>
      </c>
      <c r="G115" s="8">
        <v>1.4</v>
      </c>
      <c r="H115" s="8">
        <v>1.68</v>
      </c>
      <c r="I115" s="8">
        <v>2.23</v>
      </c>
      <c r="J115" s="10">
        <v>2.57</v>
      </c>
      <c r="K115" s="11"/>
      <c r="L115" s="11">
        <f>SUM(K115*$D115*$E115*$F115*$G115*$L$10)</f>
        <v>0</v>
      </c>
      <c r="M115" s="11"/>
      <c r="N115" s="11">
        <f t="shared" si="328"/>
        <v>0</v>
      </c>
      <c r="O115" s="11"/>
      <c r="P115" s="11">
        <f>SUM(O115*$D115*$E115*$F115*$G115*$P$10)</f>
        <v>0</v>
      </c>
      <c r="Q115" s="12"/>
      <c r="R115" s="11">
        <f>SUM(Q115*$D115*$E115*$F115*$G115*$R$10)</f>
        <v>0</v>
      </c>
      <c r="S115" s="11"/>
      <c r="T115" s="11">
        <f>SUM(S115*$D115*$E115*$F115*$G115*$T$10)</f>
        <v>0</v>
      </c>
      <c r="U115" s="12"/>
      <c r="V115" s="12">
        <f>SUM(U115*$D115*$E115*$F115*$G115*$V$10)</f>
        <v>0</v>
      </c>
      <c r="W115" s="13"/>
      <c r="X115" s="11">
        <f t="shared" si="329"/>
        <v>0</v>
      </c>
      <c r="Y115" s="11"/>
      <c r="Z115" s="11">
        <f>SUM(Y115*$D115*$E115*$F115*$G115*$Z$10)</f>
        <v>0</v>
      </c>
      <c r="AA115" s="11"/>
      <c r="AB115" s="11">
        <f>SUM(AA115*$D115*$E115*$F115*$G115*$AB$10)</f>
        <v>0</v>
      </c>
      <c r="AC115" s="11"/>
      <c r="AD115" s="11">
        <f>SUM(AC115*$D115*$E115*$F115*$G115*$AD$10)</f>
        <v>0</v>
      </c>
      <c r="AE115" s="11"/>
      <c r="AF115" s="11">
        <f>AE115*$D115*$E115*$F115*$H115*$AF$10</f>
        <v>0</v>
      </c>
      <c r="AG115" s="12"/>
      <c r="AH115" s="11">
        <f>AG115*$D115*$E115*$F115*$H115*$AH$10</f>
        <v>0</v>
      </c>
      <c r="AI115" s="116">
        <v>34</v>
      </c>
      <c r="AJ115" s="11">
        <f>SUM(AI115*$D115*$E115*$F115*$G115*$AJ$10)</f>
        <v>486338.72</v>
      </c>
      <c r="AK115" s="12"/>
      <c r="AL115" s="12">
        <f>SUM(AK115*$D115*$E115*$F115*$G115*$AL$10)</f>
        <v>0</v>
      </c>
      <c r="AM115" s="11"/>
      <c r="AN115" s="11">
        <f>SUM(AM115*$D115*$E115*$F115*$G115*$AN$10)</f>
        <v>0</v>
      </c>
      <c r="AO115" s="11"/>
      <c r="AP115" s="11">
        <f>SUM(AO115*$D115*$E115*$F115*$G115*$AP$10)</f>
        <v>0</v>
      </c>
      <c r="AQ115" s="11">
        <v>40</v>
      </c>
      <c r="AR115" s="11">
        <f>SUM(AQ115*$D115*$E115*$F115*$G115*$AR$10)</f>
        <v>572163.19999999995</v>
      </c>
      <c r="AS115" s="11"/>
      <c r="AT115" s="11">
        <f>SUM(AS115*$D115*$E115*$F115*$G115*$AT$10)</f>
        <v>0</v>
      </c>
      <c r="AU115" s="11"/>
      <c r="AV115" s="11">
        <f>SUM(AU115*$D115*$E115*$F115*$G115*$AV$10)</f>
        <v>0</v>
      </c>
      <c r="AW115" s="11">
        <v>5</v>
      </c>
      <c r="AX115" s="11">
        <f>SUM(AW115*$D115*$E115*$F115*$G115*$AX$10)</f>
        <v>71520.399999999994</v>
      </c>
      <c r="AY115" s="11">
        <v>19</v>
      </c>
      <c r="AZ115" s="11">
        <f>SUM(AY115*$D115*$E115*$F115*$G115*$AZ$10)</f>
        <v>271777.51999999996</v>
      </c>
      <c r="BA115" s="11"/>
      <c r="BB115" s="11">
        <f>SUM(BA115*$D115*$E115*$F115*$G115*$BB$10)</f>
        <v>0</v>
      </c>
      <c r="BC115" s="11"/>
      <c r="BD115" s="11">
        <f>SUM(BC115*$D115*$E115*$F115*$G115*$BD$10)</f>
        <v>0</v>
      </c>
      <c r="BE115" s="11"/>
      <c r="BF115" s="11">
        <f>SUM(BE115*$D115*$E115*$F115*$G115*$BF$10)</f>
        <v>0</v>
      </c>
      <c r="BG115" s="11">
        <v>25</v>
      </c>
      <c r="BH115" s="11">
        <f>SUM(BG115*$D115*$E115*$F115*$G115*$BH$10)</f>
        <v>357602</v>
      </c>
      <c r="BI115" s="11"/>
      <c r="BJ115" s="11">
        <f>BI115*$D115*$E115*$F115*$H115*$BJ$10</f>
        <v>0</v>
      </c>
      <c r="BK115" s="11"/>
      <c r="BL115" s="11">
        <f>BK115*$D115*$E115*$F115*$H115*$BL$10</f>
        <v>0</v>
      </c>
      <c r="BM115" s="76"/>
      <c r="BN115" s="11">
        <f>BM115*$D115*$E115*$F115*$H115*$BN$10</f>
        <v>0</v>
      </c>
      <c r="BO115" s="71">
        <v>4</v>
      </c>
      <c r="BP115" s="11">
        <f>BO115*$D115*$E115*$F115*$H115*$BP$10</f>
        <v>68659.584000000003</v>
      </c>
      <c r="BQ115" s="70">
        <v>10</v>
      </c>
      <c r="BR115" s="11">
        <f>BQ115*$D115*$E115*$F115*$H115*$BR$10</f>
        <v>171648.96</v>
      </c>
      <c r="BS115" s="120">
        <v>20</v>
      </c>
      <c r="BT115" s="115">
        <f>BS115*$D115*$E115*$F115*$H115*$BT$10</f>
        <v>343297.92</v>
      </c>
      <c r="BU115" s="11">
        <v>8</v>
      </c>
      <c r="BV115" s="11">
        <f>BU115*$D115*$E115*$F115*$H115*$BV$10</f>
        <v>137319.16800000001</v>
      </c>
      <c r="BW115" s="12"/>
      <c r="BX115" s="11">
        <f>BW115*$D115*$E115*$F115*$H115*$BX$10</f>
        <v>0</v>
      </c>
      <c r="BY115" s="71">
        <v>7</v>
      </c>
      <c r="BZ115" s="11">
        <f>BY115*$D115*$E115*$F115*$H115*$BZ$10</f>
        <v>120154.27199999998</v>
      </c>
      <c r="CA115" s="11"/>
      <c r="CB115" s="11">
        <f>CA115*$D115*$E115*$F115*$H115*$CB$10</f>
        <v>0</v>
      </c>
      <c r="CC115" s="11">
        <v>7</v>
      </c>
      <c r="CD115" s="11">
        <f>CC115*$D115*$E115*$F115*$H115*$CD$10</f>
        <v>120154.27199999998</v>
      </c>
      <c r="CE115" s="11">
        <v>4</v>
      </c>
      <c r="CF115" s="11">
        <f>CE115*$D115*$E115*$F115*$H115*$CF$10</f>
        <v>68659.584000000003</v>
      </c>
      <c r="CG115" s="11"/>
      <c r="CH115" s="11">
        <f>CG115*$D115*$E115*$F115*$H115*$CH$10</f>
        <v>0</v>
      </c>
      <c r="CI115" s="12">
        <v>5</v>
      </c>
      <c r="CJ115" s="11">
        <f>CI115*$D115*$E115*$F115*$H115*$CJ$10</f>
        <v>85824.48</v>
      </c>
      <c r="CK115" s="11"/>
      <c r="CL115" s="11">
        <f>CK115*$D115*$E115*$F115*$H115*$CL$10</f>
        <v>0</v>
      </c>
      <c r="CM115" s="70"/>
      <c r="CN115" s="11">
        <f>CM115*$D115*$E115*$F115*$I115*$CN$10</f>
        <v>0</v>
      </c>
      <c r="CO115" s="71">
        <v>7</v>
      </c>
      <c r="CP115" s="11">
        <f>CO115*$D115*$E115*$F115*$J115*$CP$10</f>
        <v>183807.42799999999</v>
      </c>
      <c r="CQ115" s="11"/>
      <c r="CR115" s="11">
        <f>CQ115*D115*E115*F115</f>
        <v>0</v>
      </c>
      <c r="CS115" s="43">
        <f>SUM(M115+K115+W115+O115+Q115+Y115+U115+S115+AA115+AE115+AC115+AG115+AI115+AM115+BI115+BO115+AK115+AW115+AY115+CA115+CC115+BY115+CE115+CG115+BS115+BU115+AO115+AQ115+AS115+AU115+BK115+BM115+BQ115+BA115+BC115+BE115+BG115+BW115+CI115+CK115+CM115+CO115+CQ115)</f>
        <v>195</v>
      </c>
      <c r="CT115" s="43">
        <f>SUM(N115+L115+X115+P115+R115+Z115+V115+T115+AB115+AF115+AD115+AH115+AJ115+AN115+BJ115+BP115+AL115+AX115+AZ115+CB115+CD115+BZ115+CF115+CH115+BT115+BV115+AP115+AR115+AT115+AV115+BL115+BN115+BR115+BB115+BD115+BF115+BH115+BX115+CJ115+CL115+CN115+CP115+CR115)</f>
        <v>3058927.5079999994</v>
      </c>
      <c r="CU115" s="42">
        <f t="shared" si="327"/>
        <v>195</v>
      </c>
    </row>
    <row r="116" spans="1:99" x14ac:dyDescent="0.25">
      <c r="A116" s="96">
        <v>23</v>
      </c>
      <c r="B116" s="97"/>
      <c r="C116" s="80" t="s">
        <v>224</v>
      </c>
      <c r="D116" s="85">
        <v>11480</v>
      </c>
      <c r="E116" s="86">
        <v>0.9</v>
      </c>
      <c r="F116" s="82">
        <v>1</v>
      </c>
      <c r="G116" s="85">
        <v>1.4</v>
      </c>
      <c r="H116" s="85">
        <v>1.68</v>
      </c>
      <c r="I116" s="85">
        <v>2.23</v>
      </c>
      <c r="J116" s="90">
        <v>2.57</v>
      </c>
      <c r="K116" s="24">
        <f>K117</f>
        <v>0</v>
      </c>
      <c r="L116" s="24">
        <f>L117</f>
        <v>0</v>
      </c>
      <c r="M116" s="24">
        <f>M117</f>
        <v>0</v>
      </c>
      <c r="N116" s="24">
        <f t="shared" ref="N116:CH116" si="420">N117</f>
        <v>0</v>
      </c>
      <c r="O116" s="24">
        <f t="shared" si="420"/>
        <v>0</v>
      </c>
      <c r="P116" s="24">
        <f t="shared" si="420"/>
        <v>0</v>
      </c>
      <c r="Q116" s="25">
        <f t="shared" si="420"/>
        <v>0</v>
      </c>
      <c r="R116" s="24">
        <f t="shared" si="420"/>
        <v>0</v>
      </c>
      <c r="S116" s="24">
        <f t="shared" si="420"/>
        <v>0</v>
      </c>
      <c r="T116" s="24">
        <f t="shared" si="420"/>
        <v>0</v>
      </c>
      <c r="U116" s="91">
        <f t="shared" si="420"/>
        <v>0</v>
      </c>
      <c r="V116" s="91">
        <f t="shared" si="420"/>
        <v>0</v>
      </c>
      <c r="W116" s="24">
        <f t="shared" si="420"/>
        <v>0</v>
      </c>
      <c r="X116" s="24">
        <f t="shared" si="420"/>
        <v>0</v>
      </c>
      <c r="Y116" s="24">
        <f t="shared" si="420"/>
        <v>0</v>
      </c>
      <c r="Z116" s="24">
        <f t="shared" si="420"/>
        <v>0</v>
      </c>
      <c r="AA116" s="24">
        <f t="shared" si="420"/>
        <v>0</v>
      </c>
      <c r="AB116" s="24">
        <f t="shared" si="420"/>
        <v>0</v>
      </c>
      <c r="AC116" s="24">
        <f>AC117</f>
        <v>31</v>
      </c>
      <c r="AD116" s="24">
        <f>AD117</f>
        <v>448408.8</v>
      </c>
      <c r="AE116" s="24">
        <f t="shared" si="420"/>
        <v>0</v>
      </c>
      <c r="AF116" s="24">
        <f t="shared" si="420"/>
        <v>0</v>
      </c>
      <c r="AG116" s="25">
        <f t="shared" si="420"/>
        <v>28</v>
      </c>
      <c r="AH116" s="24">
        <f t="shared" si="420"/>
        <v>486017.27999999997</v>
      </c>
      <c r="AI116" s="123">
        <v>1</v>
      </c>
      <c r="AJ116" s="92">
        <f t="shared" si="420"/>
        <v>14464.8</v>
      </c>
      <c r="AK116" s="91">
        <f>AK117</f>
        <v>0</v>
      </c>
      <c r="AL116" s="91">
        <f>AL117</f>
        <v>0</v>
      </c>
      <c r="AM116" s="24">
        <f t="shared" si="420"/>
        <v>0</v>
      </c>
      <c r="AN116" s="24">
        <f t="shared" si="420"/>
        <v>0</v>
      </c>
      <c r="AO116" s="24">
        <f t="shared" si="420"/>
        <v>260</v>
      </c>
      <c r="AP116" s="24">
        <f t="shared" si="420"/>
        <v>3760847.9999999995</v>
      </c>
      <c r="AQ116" s="24">
        <f t="shared" si="420"/>
        <v>61</v>
      </c>
      <c r="AR116" s="24">
        <f t="shared" si="420"/>
        <v>882352.79999999993</v>
      </c>
      <c r="AS116" s="24">
        <f t="shared" si="420"/>
        <v>0</v>
      </c>
      <c r="AT116" s="24">
        <f t="shared" si="420"/>
        <v>0</v>
      </c>
      <c r="AU116" s="24">
        <f t="shared" si="420"/>
        <v>0</v>
      </c>
      <c r="AV116" s="24">
        <f t="shared" si="420"/>
        <v>0</v>
      </c>
      <c r="AW116" s="24">
        <f t="shared" si="420"/>
        <v>39</v>
      </c>
      <c r="AX116" s="24">
        <f t="shared" si="420"/>
        <v>564127.19999999995</v>
      </c>
      <c r="AY116" s="24">
        <f t="shared" si="420"/>
        <v>80</v>
      </c>
      <c r="AZ116" s="24">
        <f t="shared" si="420"/>
        <v>1157184</v>
      </c>
      <c r="BA116" s="24">
        <f t="shared" si="420"/>
        <v>4</v>
      </c>
      <c r="BB116" s="24">
        <f t="shared" si="420"/>
        <v>57859.199999999997</v>
      </c>
      <c r="BC116" s="24">
        <f t="shared" si="420"/>
        <v>0</v>
      </c>
      <c r="BD116" s="24">
        <f t="shared" si="420"/>
        <v>0</v>
      </c>
      <c r="BE116" s="24">
        <f t="shared" si="420"/>
        <v>0</v>
      </c>
      <c r="BF116" s="24">
        <f t="shared" si="420"/>
        <v>0</v>
      </c>
      <c r="BG116" s="24">
        <f t="shared" si="420"/>
        <v>308</v>
      </c>
      <c r="BH116" s="24">
        <f t="shared" si="420"/>
        <v>4455158.3999999994</v>
      </c>
      <c r="BI116" s="24">
        <f t="shared" si="420"/>
        <v>0</v>
      </c>
      <c r="BJ116" s="24">
        <f t="shared" si="420"/>
        <v>0</v>
      </c>
      <c r="BK116" s="24">
        <f>BK117</f>
        <v>0</v>
      </c>
      <c r="BL116" s="24">
        <f>BL117</f>
        <v>0</v>
      </c>
      <c r="BM116" s="24">
        <f>BM117</f>
        <v>0</v>
      </c>
      <c r="BN116" s="24">
        <f>BN117</f>
        <v>0</v>
      </c>
      <c r="BO116" s="24">
        <f t="shared" si="420"/>
        <v>7</v>
      </c>
      <c r="BP116" s="24">
        <f t="shared" si="420"/>
        <v>121504.31999999999</v>
      </c>
      <c r="BQ116" s="25">
        <f t="shared" si="420"/>
        <v>54</v>
      </c>
      <c r="BR116" s="24">
        <f t="shared" si="420"/>
        <v>937319.03999999992</v>
      </c>
      <c r="BS116" s="122">
        <v>70</v>
      </c>
      <c r="BT116" s="122">
        <f t="shared" si="420"/>
        <v>1215043.2</v>
      </c>
      <c r="BU116" s="24">
        <f t="shared" si="420"/>
        <v>200</v>
      </c>
      <c r="BV116" s="24">
        <f t="shared" si="420"/>
        <v>3471552</v>
      </c>
      <c r="BW116" s="25">
        <f t="shared" si="420"/>
        <v>0</v>
      </c>
      <c r="BX116" s="24">
        <f t="shared" si="420"/>
        <v>0</v>
      </c>
      <c r="BY116" s="24">
        <f t="shared" si="420"/>
        <v>27</v>
      </c>
      <c r="BZ116" s="24">
        <f t="shared" si="420"/>
        <v>468659.51999999996</v>
      </c>
      <c r="CA116" s="24">
        <f t="shared" si="420"/>
        <v>0</v>
      </c>
      <c r="CB116" s="24">
        <f t="shared" si="420"/>
        <v>0</v>
      </c>
      <c r="CC116" s="24">
        <f t="shared" si="420"/>
        <v>30</v>
      </c>
      <c r="CD116" s="24">
        <f t="shared" si="420"/>
        <v>520732.8</v>
      </c>
      <c r="CE116" s="24">
        <f t="shared" si="420"/>
        <v>30</v>
      </c>
      <c r="CF116" s="24">
        <f t="shared" si="420"/>
        <v>520732.8</v>
      </c>
      <c r="CG116" s="24">
        <f t="shared" si="420"/>
        <v>0</v>
      </c>
      <c r="CH116" s="24">
        <f t="shared" si="420"/>
        <v>0</v>
      </c>
      <c r="CI116" s="25">
        <f t="shared" ref="CI116:CT116" si="421">CI117</f>
        <v>20</v>
      </c>
      <c r="CJ116" s="24">
        <f t="shared" si="421"/>
        <v>347155.20000000001</v>
      </c>
      <c r="CK116" s="24">
        <f t="shared" si="421"/>
        <v>12</v>
      </c>
      <c r="CL116" s="24">
        <f t="shared" si="421"/>
        <v>208293.12</v>
      </c>
      <c r="CM116" s="25">
        <v>35</v>
      </c>
      <c r="CN116" s="24">
        <f t="shared" si="421"/>
        <v>806412.6</v>
      </c>
      <c r="CO116" s="24">
        <f t="shared" si="421"/>
        <v>10</v>
      </c>
      <c r="CP116" s="24">
        <f t="shared" si="421"/>
        <v>265532.39999999997</v>
      </c>
      <c r="CQ116" s="24">
        <f t="shared" si="421"/>
        <v>0</v>
      </c>
      <c r="CR116" s="24">
        <f t="shared" si="421"/>
        <v>0</v>
      </c>
      <c r="CS116" s="92">
        <f t="shared" si="421"/>
        <v>1307</v>
      </c>
      <c r="CT116" s="92">
        <f t="shared" si="421"/>
        <v>20709357.479999997</v>
      </c>
      <c r="CU116" s="42"/>
    </row>
    <row r="117" spans="1:99" x14ac:dyDescent="0.25">
      <c r="A117" s="95"/>
      <c r="B117" s="47">
        <v>78</v>
      </c>
      <c r="C117" s="7" t="s">
        <v>225</v>
      </c>
      <c r="D117" s="8">
        <v>11480</v>
      </c>
      <c r="E117" s="9">
        <v>0.9</v>
      </c>
      <c r="F117" s="19">
        <v>1</v>
      </c>
      <c r="G117" s="8">
        <v>1.4</v>
      </c>
      <c r="H117" s="8">
        <v>1.68</v>
      </c>
      <c r="I117" s="8">
        <v>2.23</v>
      </c>
      <c r="J117" s="10">
        <v>2.57</v>
      </c>
      <c r="K117" s="11"/>
      <c r="L117" s="11">
        <f>SUM(K117*$D117*$E117*$F117*$G117*$L$10)</f>
        <v>0</v>
      </c>
      <c r="M117" s="11"/>
      <c r="N117" s="11">
        <f t="shared" si="328"/>
        <v>0</v>
      </c>
      <c r="O117" s="11"/>
      <c r="P117" s="11">
        <f>SUM(O117*$D117*$E117*$F117*$G117*$P$10)</f>
        <v>0</v>
      </c>
      <c r="Q117" s="12"/>
      <c r="R117" s="11">
        <f>SUM(Q117*$D117*$E117*$F117*$G117*$R$10)</f>
        <v>0</v>
      </c>
      <c r="S117" s="11"/>
      <c r="T117" s="11">
        <f>SUM(S117*$D117*$E117*$F117*$G117*$T$10)</f>
        <v>0</v>
      </c>
      <c r="U117" s="12"/>
      <c r="V117" s="12">
        <f>SUM(U117*$D117*$E117*$F117*$G117*$V$10)</f>
        <v>0</v>
      </c>
      <c r="W117" s="13"/>
      <c r="X117" s="11">
        <f t="shared" si="329"/>
        <v>0</v>
      </c>
      <c r="Y117" s="11"/>
      <c r="Z117" s="11">
        <f>SUM(Y117*$D117*$E117*$F117*$G117*$Z$10)</f>
        <v>0</v>
      </c>
      <c r="AA117" s="11"/>
      <c r="AB117" s="11">
        <f>SUM(AA117*$D117*$E117*$F117*$G117*$AB$10)</f>
        <v>0</v>
      </c>
      <c r="AC117" s="11">
        <v>31</v>
      </c>
      <c r="AD117" s="11">
        <f>SUM(AC117*$D117*$E117*$F117*$G117*$AD$10)</f>
        <v>448408.8</v>
      </c>
      <c r="AE117" s="11"/>
      <c r="AF117" s="11">
        <f>AE117*$D117*$E117*$F117*$H117*$AF$10</f>
        <v>0</v>
      </c>
      <c r="AG117" s="70">
        <v>28</v>
      </c>
      <c r="AH117" s="11">
        <f>AG117*$D117*$E117*$F117*$H117*$AH$10</f>
        <v>486017.27999999997</v>
      </c>
      <c r="AI117" s="116">
        <v>1</v>
      </c>
      <c r="AJ117" s="11">
        <f>SUM(AI117*$D117*$E117*$F117*$G117*$AJ$10)</f>
        <v>14464.8</v>
      </c>
      <c r="AK117" s="12"/>
      <c r="AL117" s="12">
        <f>SUM(AK117*$D117*$E117*$F117*$G117*$AL$10)</f>
        <v>0</v>
      </c>
      <c r="AM117" s="11"/>
      <c r="AN117" s="11">
        <f>SUM(AM117*$D117*$E117*$F117*$G117*$AN$10)</f>
        <v>0</v>
      </c>
      <c r="AO117" s="11">
        <v>260</v>
      </c>
      <c r="AP117" s="11">
        <f>SUM(AO117*$D117*$E117*$F117*$G117*$AP$10)</f>
        <v>3760847.9999999995</v>
      </c>
      <c r="AQ117" s="11">
        <v>61</v>
      </c>
      <c r="AR117" s="11">
        <f>SUM(AQ117*$D117*$E117*$F117*$G117*$AR$10)</f>
        <v>882352.79999999993</v>
      </c>
      <c r="AS117" s="11"/>
      <c r="AT117" s="11">
        <f>SUM(AS117*$D117*$E117*$F117*$G117*$AT$10)</f>
        <v>0</v>
      </c>
      <c r="AU117" s="11"/>
      <c r="AV117" s="11">
        <f>SUM(AU117*$D117*$E117*$F117*$G117*$AV$10)</f>
        <v>0</v>
      </c>
      <c r="AW117" s="11">
        <v>39</v>
      </c>
      <c r="AX117" s="11">
        <f>SUM(AW117*$D117*$E117*$F117*$G117*$AX$10)</f>
        <v>564127.19999999995</v>
      </c>
      <c r="AY117" s="11">
        <v>80</v>
      </c>
      <c r="AZ117" s="11">
        <f>SUM(AY117*$D117*$E117*$F117*$G117*$AZ$10)</f>
        <v>1157184</v>
      </c>
      <c r="BA117" s="11">
        <v>4</v>
      </c>
      <c r="BB117" s="11">
        <f>SUM(BA117*$D117*$E117*$F117*$G117*$BB$10)</f>
        <v>57859.199999999997</v>
      </c>
      <c r="BC117" s="11"/>
      <c r="BD117" s="11">
        <f>SUM(BC117*$D117*$E117*$F117*$G117*$BD$10)</f>
        <v>0</v>
      </c>
      <c r="BE117" s="11"/>
      <c r="BF117" s="11">
        <f>SUM(BE117*$D117*$E117*$F117*$G117*$BF$10)</f>
        <v>0</v>
      </c>
      <c r="BG117" s="11">
        <v>308</v>
      </c>
      <c r="BH117" s="11">
        <f>SUM(BG117*$D117*$E117*$F117*$G117*$BH$10)</f>
        <v>4455158.3999999994</v>
      </c>
      <c r="BI117" s="11"/>
      <c r="BJ117" s="11">
        <f>BI117*$D117*$E117*$F117*$H117*$BJ$10</f>
        <v>0</v>
      </c>
      <c r="BK117" s="11"/>
      <c r="BL117" s="11">
        <f>BK117*$D117*$E117*$F117*$H117*$BL$10</f>
        <v>0</v>
      </c>
      <c r="BM117" s="76"/>
      <c r="BN117" s="11">
        <f>BM117*$D117*$E117*$F117*$H117*$BN$10</f>
        <v>0</v>
      </c>
      <c r="BO117" s="71">
        <v>7</v>
      </c>
      <c r="BP117" s="11">
        <f>BO117*$D117*$E117*$F117*$H117*$BP$10</f>
        <v>121504.31999999999</v>
      </c>
      <c r="BQ117" s="70">
        <v>54</v>
      </c>
      <c r="BR117" s="11">
        <f>BQ117*$D117*$E117*$F117*$H117*$BR$10</f>
        <v>937319.03999999992</v>
      </c>
      <c r="BS117" s="120">
        <v>70</v>
      </c>
      <c r="BT117" s="115">
        <f>BS117*$D117*$E117*$F117*$H117*$BT$10</f>
        <v>1215043.2</v>
      </c>
      <c r="BU117" s="11">
        <v>200</v>
      </c>
      <c r="BV117" s="11">
        <f>BU117*$D117*$E117*$F117*$H117*$BV$10</f>
        <v>3471552</v>
      </c>
      <c r="BW117" s="70"/>
      <c r="BX117" s="11">
        <f>BW117*$D117*$E117*$F117*$H117*$BX$10</f>
        <v>0</v>
      </c>
      <c r="BY117" s="71">
        <v>27</v>
      </c>
      <c r="BZ117" s="11">
        <f>BY117*$D117*$E117*$F117*$H117*$BZ$10</f>
        <v>468659.51999999996</v>
      </c>
      <c r="CA117" s="11"/>
      <c r="CB117" s="11">
        <f>CA117*$D117*$E117*$F117*$H117*$CB$10</f>
        <v>0</v>
      </c>
      <c r="CC117" s="11">
        <v>30</v>
      </c>
      <c r="CD117" s="11">
        <f>CC117*$D117*$E117*$F117*$H117*$CD$10</f>
        <v>520732.8</v>
      </c>
      <c r="CE117" s="71">
        <v>30</v>
      </c>
      <c r="CF117" s="11">
        <f>CE117*$D117*$E117*$F117*$H117*$CF$10</f>
        <v>520732.8</v>
      </c>
      <c r="CG117" s="71"/>
      <c r="CH117" s="11">
        <f>CG117*$D117*$E117*$F117*$H117*$CH$10</f>
        <v>0</v>
      </c>
      <c r="CI117" s="12">
        <v>20</v>
      </c>
      <c r="CJ117" s="11">
        <f>CI117*$D117*$E117*$F117*$H117*$CJ$10</f>
        <v>347155.20000000001</v>
      </c>
      <c r="CK117" s="11">
        <v>12</v>
      </c>
      <c r="CL117" s="11">
        <f>CK117*$D117*$E117*$F117*$H117*$CL$10</f>
        <v>208293.12</v>
      </c>
      <c r="CM117" s="70">
        <v>35</v>
      </c>
      <c r="CN117" s="11">
        <f>CM117*$D117*$E117*$F117*$I117*$CN$10</f>
        <v>806412.6</v>
      </c>
      <c r="CO117" s="71">
        <v>10</v>
      </c>
      <c r="CP117" s="11">
        <f>CO117*$D117*$E117*$F117*$J117*$CP$10</f>
        <v>265532.39999999997</v>
      </c>
      <c r="CQ117" s="11"/>
      <c r="CR117" s="11">
        <f>CQ117*D117*E117*F117</f>
        <v>0</v>
      </c>
      <c r="CS117" s="43">
        <f>SUM(M117+K117+W117+O117+Q117+Y117+U117+S117+AA117+AE117+AC117+AG117+AI117+AM117+BI117+BO117+AK117+AW117+AY117+CA117+CC117+BY117+CE117+CG117+BS117+BU117+AO117+AQ117+AS117+AU117+BK117+BM117+BQ117+BA117+BC117+BE117+BG117+BW117+CI117+CK117+CM117+CO117+CQ117)</f>
        <v>1307</v>
      </c>
      <c r="CT117" s="43">
        <f>SUM(N117+L117+X117+P117+R117+Z117+V117+T117+AB117+AF117+AD117+AH117+AJ117+AN117+BJ117+BP117+AL117+AX117+AZ117+CB117+CD117+BZ117+CF117+CH117+BT117+BV117+AP117+AR117+AT117+AV117+BL117+BN117+BR117+BB117+BD117+BF117+BH117+BX117+CJ117+CL117+CN117+CP117+CR117)</f>
        <v>20709357.479999997</v>
      </c>
      <c r="CU117" s="42">
        <f t="shared" si="327"/>
        <v>1307</v>
      </c>
    </row>
    <row r="118" spans="1:99" x14ac:dyDescent="0.25">
      <c r="A118" s="96">
        <v>24</v>
      </c>
      <c r="B118" s="97"/>
      <c r="C118" s="80" t="s">
        <v>226</v>
      </c>
      <c r="D118" s="85">
        <v>11480</v>
      </c>
      <c r="E118" s="86">
        <v>1.46</v>
      </c>
      <c r="F118" s="82">
        <v>1</v>
      </c>
      <c r="G118" s="85">
        <v>1.4</v>
      </c>
      <c r="H118" s="85">
        <v>1.68</v>
      </c>
      <c r="I118" s="85">
        <v>2.23</v>
      </c>
      <c r="J118" s="90">
        <v>2.57</v>
      </c>
      <c r="K118" s="24">
        <f>K119</f>
        <v>74</v>
      </c>
      <c r="L118" s="24">
        <f>L119</f>
        <v>1736418.88</v>
      </c>
      <c r="M118" s="24">
        <f>M119</f>
        <v>0</v>
      </c>
      <c r="N118" s="24">
        <f t="shared" ref="N118:CH118" si="422">N119</f>
        <v>0</v>
      </c>
      <c r="O118" s="24">
        <f t="shared" si="422"/>
        <v>0</v>
      </c>
      <c r="P118" s="24">
        <f t="shared" si="422"/>
        <v>0</v>
      </c>
      <c r="Q118" s="25">
        <f t="shared" si="422"/>
        <v>0</v>
      </c>
      <c r="R118" s="24">
        <f t="shared" si="422"/>
        <v>0</v>
      </c>
      <c r="S118" s="24">
        <f t="shared" si="422"/>
        <v>0</v>
      </c>
      <c r="T118" s="24">
        <f t="shared" si="422"/>
        <v>0</v>
      </c>
      <c r="U118" s="91">
        <f t="shared" si="422"/>
        <v>0</v>
      </c>
      <c r="V118" s="91">
        <f t="shared" si="422"/>
        <v>0</v>
      </c>
      <c r="W118" s="24">
        <f t="shared" si="422"/>
        <v>0</v>
      </c>
      <c r="X118" s="24">
        <f t="shared" si="422"/>
        <v>0</v>
      </c>
      <c r="Y118" s="24">
        <f t="shared" si="422"/>
        <v>0</v>
      </c>
      <c r="Z118" s="24">
        <f t="shared" si="422"/>
        <v>0</v>
      </c>
      <c r="AA118" s="24">
        <f t="shared" si="422"/>
        <v>0</v>
      </c>
      <c r="AB118" s="24">
        <f t="shared" si="422"/>
        <v>0</v>
      </c>
      <c r="AC118" s="24">
        <f>AC119</f>
        <v>0</v>
      </c>
      <c r="AD118" s="24">
        <f>AD119</f>
        <v>0</v>
      </c>
      <c r="AE118" s="24">
        <f t="shared" si="422"/>
        <v>0</v>
      </c>
      <c r="AF118" s="24">
        <f t="shared" si="422"/>
        <v>0</v>
      </c>
      <c r="AG118" s="25">
        <f t="shared" si="422"/>
        <v>7</v>
      </c>
      <c r="AH118" s="24">
        <f t="shared" si="422"/>
        <v>197107.00799999997</v>
      </c>
      <c r="AI118" s="123">
        <v>0</v>
      </c>
      <c r="AJ118" s="92">
        <f t="shared" si="422"/>
        <v>0</v>
      </c>
      <c r="AK118" s="91">
        <f>AK119</f>
        <v>0</v>
      </c>
      <c r="AL118" s="91">
        <f>AL119</f>
        <v>0</v>
      </c>
      <c r="AM118" s="24">
        <f t="shared" si="422"/>
        <v>0</v>
      </c>
      <c r="AN118" s="24">
        <f t="shared" si="422"/>
        <v>0</v>
      </c>
      <c r="AO118" s="24">
        <f t="shared" si="422"/>
        <v>0</v>
      </c>
      <c r="AP118" s="24">
        <f t="shared" si="422"/>
        <v>0</v>
      </c>
      <c r="AQ118" s="24">
        <f t="shared" si="422"/>
        <v>0</v>
      </c>
      <c r="AR118" s="24">
        <f t="shared" si="422"/>
        <v>0</v>
      </c>
      <c r="AS118" s="24">
        <f t="shared" si="422"/>
        <v>0</v>
      </c>
      <c r="AT118" s="24">
        <f t="shared" si="422"/>
        <v>0</v>
      </c>
      <c r="AU118" s="24">
        <f t="shared" si="422"/>
        <v>0</v>
      </c>
      <c r="AV118" s="24">
        <f t="shared" si="422"/>
        <v>0</v>
      </c>
      <c r="AW118" s="24">
        <f t="shared" si="422"/>
        <v>4</v>
      </c>
      <c r="AX118" s="24">
        <f t="shared" si="422"/>
        <v>93860.479999999996</v>
      </c>
      <c r="AY118" s="24">
        <f t="shared" si="422"/>
        <v>5</v>
      </c>
      <c r="AZ118" s="24">
        <f t="shared" si="422"/>
        <v>117325.59999999999</v>
      </c>
      <c r="BA118" s="24">
        <f t="shared" si="422"/>
        <v>5</v>
      </c>
      <c r="BB118" s="24">
        <f t="shared" si="422"/>
        <v>117325.59999999999</v>
      </c>
      <c r="BC118" s="24">
        <f t="shared" si="422"/>
        <v>0</v>
      </c>
      <c r="BD118" s="24">
        <f t="shared" si="422"/>
        <v>0</v>
      </c>
      <c r="BE118" s="24">
        <f t="shared" si="422"/>
        <v>0</v>
      </c>
      <c r="BF118" s="24">
        <f t="shared" si="422"/>
        <v>0</v>
      </c>
      <c r="BG118" s="24">
        <f t="shared" si="422"/>
        <v>3</v>
      </c>
      <c r="BH118" s="24">
        <f t="shared" si="422"/>
        <v>70395.360000000001</v>
      </c>
      <c r="BI118" s="24">
        <f t="shared" si="422"/>
        <v>0</v>
      </c>
      <c r="BJ118" s="24">
        <f t="shared" si="422"/>
        <v>0</v>
      </c>
      <c r="BK118" s="24">
        <f>BK119</f>
        <v>11</v>
      </c>
      <c r="BL118" s="24">
        <f>BL119</f>
        <v>309739.58399999997</v>
      </c>
      <c r="BM118" s="24">
        <f>BM119</f>
        <v>0</v>
      </c>
      <c r="BN118" s="24">
        <f>BN119</f>
        <v>0</v>
      </c>
      <c r="BO118" s="24">
        <f t="shared" si="422"/>
        <v>0</v>
      </c>
      <c r="BP118" s="24">
        <f t="shared" si="422"/>
        <v>0</v>
      </c>
      <c r="BQ118" s="25">
        <f t="shared" si="422"/>
        <v>0</v>
      </c>
      <c r="BR118" s="24">
        <f t="shared" si="422"/>
        <v>0</v>
      </c>
      <c r="BS118" s="122">
        <v>3</v>
      </c>
      <c r="BT118" s="122">
        <f t="shared" si="422"/>
        <v>84474.432000000001</v>
      </c>
      <c r="BU118" s="24">
        <f t="shared" si="422"/>
        <v>4</v>
      </c>
      <c r="BV118" s="24">
        <f t="shared" si="422"/>
        <v>112632.57599999999</v>
      </c>
      <c r="BW118" s="25">
        <f t="shared" si="422"/>
        <v>0</v>
      </c>
      <c r="BX118" s="24">
        <f t="shared" si="422"/>
        <v>0</v>
      </c>
      <c r="BY118" s="24">
        <f t="shared" si="422"/>
        <v>8</v>
      </c>
      <c r="BZ118" s="24">
        <f t="shared" si="422"/>
        <v>225265.15199999997</v>
      </c>
      <c r="CA118" s="24">
        <f t="shared" si="422"/>
        <v>0</v>
      </c>
      <c r="CB118" s="24">
        <f t="shared" si="422"/>
        <v>0</v>
      </c>
      <c r="CC118" s="24">
        <f t="shared" si="422"/>
        <v>3</v>
      </c>
      <c r="CD118" s="24">
        <f t="shared" si="422"/>
        <v>84474.432000000001</v>
      </c>
      <c r="CE118" s="24">
        <f t="shared" si="422"/>
        <v>1</v>
      </c>
      <c r="CF118" s="24">
        <f t="shared" si="422"/>
        <v>28158.143999999997</v>
      </c>
      <c r="CG118" s="24">
        <f t="shared" si="422"/>
        <v>4</v>
      </c>
      <c r="CH118" s="24">
        <f t="shared" si="422"/>
        <v>112632.57599999999</v>
      </c>
      <c r="CI118" s="25">
        <f t="shared" ref="CI118:CT118" si="423">CI119</f>
        <v>0</v>
      </c>
      <c r="CJ118" s="24">
        <f t="shared" si="423"/>
        <v>0</v>
      </c>
      <c r="CK118" s="24">
        <f t="shared" si="423"/>
        <v>0</v>
      </c>
      <c r="CL118" s="24">
        <f t="shared" si="423"/>
        <v>0</v>
      </c>
      <c r="CM118" s="25">
        <v>3</v>
      </c>
      <c r="CN118" s="24">
        <f t="shared" si="423"/>
        <v>112129.75200000001</v>
      </c>
      <c r="CO118" s="24">
        <f t="shared" si="423"/>
        <v>5</v>
      </c>
      <c r="CP118" s="24">
        <f t="shared" si="423"/>
        <v>215376.28</v>
      </c>
      <c r="CQ118" s="24">
        <f t="shared" si="423"/>
        <v>0</v>
      </c>
      <c r="CR118" s="24">
        <f t="shared" si="423"/>
        <v>0</v>
      </c>
      <c r="CS118" s="92">
        <f t="shared" si="423"/>
        <v>140</v>
      </c>
      <c r="CT118" s="92">
        <f t="shared" si="423"/>
        <v>3617315.8559999987</v>
      </c>
      <c r="CU118" s="42"/>
    </row>
    <row r="119" spans="1:99" ht="37.5" customHeight="1" x14ac:dyDescent="0.25">
      <c r="A119" s="95"/>
      <c r="B119" s="47">
        <v>79</v>
      </c>
      <c r="C119" s="7" t="s">
        <v>227</v>
      </c>
      <c r="D119" s="8">
        <v>11480</v>
      </c>
      <c r="E119" s="9">
        <v>1.46</v>
      </c>
      <c r="F119" s="19">
        <v>1</v>
      </c>
      <c r="G119" s="8">
        <v>1.4</v>
      </c>
      <c r="H119" s="8">
        <v>1.68</v>
      </c>
      <c r="I119" s="8">
        <v>2.23</v>
      </c>
      <c r="J119" s="10">
        <v>2.57</v>
      </c>
      <c r="K119" s="11">
        <v>74</v>
      </c>
      <c r="L119" s="11">
        <f>SUM(K119*$D119*$E119*$F119*$G119*$L$10)</f>
        <v>1736418.88</v>
      </c>
      <c r="M119" s="11">
        <v>0</v>
      </c>
      <c r="N119" s="11">
        <f t="shared" si="328"/>
        <v>0</v>
      </c>
      <c r="O119" s="11">
        <v>0</v>
      </c>
      <c r="P119" s="11">
        <f>SUM(O119*$D119*$E119*$F119*$G119*$P$10)</f>
        <v>0</v>
      </c>
      <c r="Q119" s="12">
        <v>0</v>
      </c>
      <c r="R119" s="11">
        <f>SUM(Q119*$D119*$E119*$F119*$G119*$R$10)</f>
        <v>0</v>
      </c>
      <c r="S119" s="11">
        <v>0</v>
      </c>
      <c r="T119" s="11">
        <f>SUM(S119*$D119*$E119*$F119*$G119*$T$10)</f>
        <v>0</v>
      </c>
      <c r="U119" s="12"/>
      <c r="V119" s="12">
        <f>SUM(U119*$D119*$E119*$F119*$G119*$V$10)</f>
        <v>0</v>
      </c>
      <c r="W119" s="13"/>
      <c r="X119" s="11">
        <f t="shared" si="329"/>
        <v>0</v>
      </c>
      <c r="Y119" s="11">
        <v>0</v>
      </c>
      <c r="Z119" s="11">
        <f>SUM(Y119*$D119*$E119*$F119*$G119*$Z$10)</f>
        <v>0</v>
      </c>
      <c r="AA119" s="11">
        <v>0</v>
      </c>
      <c r="AB119" s="11">
        <f>SUM(AA119*$D119*$E119*$F119*$G119*$AB$10)</f>
        <v>0</v>
      </c>
      <c r="AC119" s="11"/>
      <c r="AD119" s="11">
        <f>SUM(AC119*$D119*$E119*$F119*$G119*$AD$10)</f>
        <v>0</v>
      </c>
      <c r="AE119" s="11">
        <v>0</v>
      </c>
      <c r="AF119" s="11">
        <f>AE119*$D119*$E119*$F119*$H119*$AF$10</f>
        <v>0</v>
      </c>
      <c r="AG119" s="70">
        <v>7</v>
      </c>
      <c r="AH119" s="11">
        <f>AG119*$D119*$E119*$F119*$H119*$AH$10</f>
        <v>197107.00799999997</v>
      </c>
      <c r="AI119" s="116"/>
      <c r="AJ119" s="11">
        <f>SUM(AI119*$D119*$E119*$F119*$G119*$AJ$10)</f>
        <v>0</v>
      </c>
      <c r="AK119" s="12"/>
      <c r="AL119" s="12">
        <f>SUM(AK119*$D119*$E119*$F119*$G119*$AL$10)</f>
        <v>0</v>
      </c>
      <c r="AM119" s="11">
        <v>0</v>
      </c>
      <c r="AN119" s="11">
        <f>SUM(AM119*$D119*$E119*$F119*$G119*$AN$10)</f>
        <v>0</v>
      </c>
      <c r="AO119" s="11">
        <v>0</v>
      </c>
      <c r="AP119" s="11">
        <f>SUM(AO119*$D119*$E119*$F119*$G119*$AP$10)</f>
        <v>0</v>
      </c>
      <c r="AQ119" s="11"/>
      <c r="AR119" s="11">
        <f>SUM(AQ119*$D119*$E119*$F119*$G119*$AR$10)</f>
        <v>0</v>
      </c>
      <c r="AS119" s="11"/>
      <c r="AT119" s="11">
        <f>SUM(AS119*$D119*$E119*$F119*$G119*$AT$10)</f>
        <v>0</v>
      </c>
      <c r="AU119" s="11"/>
      <c r="AV119" s="11">
        <f>SUM(AU119*$D119*$E119*$F119*$G119*$AV$10)</f>
        <v>0</v>
      </c>
      <c r="AW119" s="11">
        <v>4</v>
      </c>
      <c r="AX119" s="11">
        <f>SUM(AW119*$D119*$E119*$F119*$G119*$AX$10)</f>
        <v>93860.479999999996</v>
      </c>
      <c r="AY119" s="11">
        <v>5</v>
      </c>
      <c r="AZ119" s="11">
        <f>SUM(AY119*$D119*$E119*$F119*$G119*$AZ$10)</f>
        <v>117325.59999999999</v>
      </c>
      <c r="BA119" s="11">
        <v>5</v>
      </c>
      <c r="BB119" s="11">
        <f>SUM(BA119*$D119*$E119*$F119*$G119*$BB$10)</f>
        <v>117325.59999999999</v>
      </c>
      <c r="BC119" s="11">
        <v>0</v>
      </c>
      <c r="BD119" s="11">
        <f>SUM(BC119*$D119*$E119*$F119*$G119*$BD$10)</f>
        <v>0</v>
      </c>
      <c r="BE119" s="11"/>
      <c r="BF119" s="11">
        <f>SUM(BE119*$D119*$E119*$F119*$G119*$BF$10)</f>
        <v>0</v>
      </c>
      <c r="BG119" s="11">
        <v>3</v>
      </c>
      <c r="BH119" s="11">
        <f>SUM(BG119*$D119*$E119*$F119*$G119*$BH$10)</f>
        <v>70395.360000000001</v>
      </c>
      <c r="BI119" s="11">
        <v>0</v>
      </c>
      <c r="BJ119" s="11">
        <f>BI119*$D119*$E119*$F119*$H119*$BJ$10</f>
        <v>0</v>
      </c>
      <c r="BK119" s="71">
        <v>11</v>
      </c>
      <c r="BL119" s="11">
        <f>BK119*$D119*$E119*$F119*$H119*$BL$10</f>
        <v>309739.58399999997</v>
      </c>
      <c r="BM119" s="76"/>
      <c r="BN119" s="11">
        <f>BM119*$D119*$E119*$F119*$H119*$BN$10</f>
        <v>0</v>
      </c>
      <c r="BO119" s="11">
        <v>0</v>
      </c>
      <c r="BP119" s="11">
        <f>BO119*$D119*$E119*$F119*$H119*$BP$10</f>
        <v>0</v>
      </c>
      <c r="BQ119" s="12"/>
      <c r="BR119" s="11">
        <f>BQ119*$D119*$E119*$F119*$H119*$BR$10</f>
        <v>0</v>
      </c>
      <c r="BS119" s="115">
        <v>3</v>
      </c>
      <c r="BT119" s="115">
        <f>BS119*$D119*$E119*$F119*$H119*$BT$10</f>
        <v>84474.432000000001</v>
      </c>
      <c r="BU119" s="11">
        <v>4</v>
      </c>
      <c r="BV119" s="11">
        <f>BU119*$D119*$E119*$F119*$H119*$BV$10</f>
        <v>112632.57599999999</v>
      </c>
      <c r="BW119" s="70"/>
      <c r="BX119" s="11">
        <f>BW119*$D119*$E119*$F119*$H119*$BX$10</f>
        <v>0</v>
      </c>
      <c r="BY119" s="11">
        <v>8</v>
      </c>
      <c r="BZ119" s="11">
        <f>BY119*$D119*$E119*$F119*$H119*$BZ$10</f>
        <v>225265.15199999997</v>
      </c>
      <c r="CA119" s="11"/>
      <c r="CB119" s="11">
        <f>CA119*$D119*$E119*$F119*$H119*$CB$10</f>
        <v>0</v>
      </c>
      <c r="CC119" s="11">
        <v>3</v>
      </c>
      <c r="CD119" s="11">
        <f>CC119*$D119*$E119*$F119*$H119*$CD$10</f>
        <v>84474.432000000001</v>
      </c>
      <c r="CE119" s="11">
        <v>1</v>
      </c>
      <c r="CF119" s="11">
        <f>CE119*$D119*$E119*$F119*$H119*$CF$10</f>
        <v>28158.143999999997</v>
      </c>
      <c r="CG119" s="11">
        <v>4</v>
      </c>
      <c r="CH119" s="11">
        <f>CG119*$D119*$E119*$F119*$H119*$CH$10</f>
        <v>112632.57599999999</v>
      </c>
      <c r="CI119" s="12"/>
      <c r="CJ119" s="11">
        <f>CI119*$D119*$E119*$F119*$H119*$CJ$10</f>
        <v>0</v>
      </c>
      <c r="CK119" s="11"/>
      <c r="CL119" s="11">
        <f>CK119*$D119*$E119*$F119*$H119*$CL$10</f>
        <v>0</v>
      </c>
      <c r="CM119" s="70">
        <v>3</v>
      </c>
      <c r="CN119" s="11">
        <f>CM119*$D119*$E119*$F119*$I119*$CN$10</f>
        <v>112129.75200000001</v>
      </c>
      <c r="CO119" s="71">
        <v>5</v>
      </c>
      <c r="CP119" s="11">
        <f>CO119*$D119*$E119*$F119*$J119*$CP$10</f>
        <v>215376.28</v>
      </c>
      <c r="CQ119" s="11"/>
      <c r="CR119" s="11">
        <f>CQ119*D119*E119*F119</f>
        <v>0</v>
      </c>
      <c r="CS119" s="43">
        <f>SUM(M119+K119+W119+O119+Q119+Y119+U119+S119+AA119+AE119+AC119+AG119+AI119+AM119+BI119+BO119+AK119+AW119+AY119+CA119+CC119+BY119+CE119+CG119+BS119+BU119+AO119+AQ119+AS119+AU119+BK119+BM119+BQ119+BA119+BC119+BE119+BG119+BW119+CI119+CK119+CM119+CO119+CQ119)</f>
        <v>140</v>
      </c>
      <c r="CT119" s="43">
        <f>SUM(N119+L119+X119+P119+R119+Z119+V119+T119+AB119+AF119+AD119+AH119+AJ119+AN119+BJ119+BP119+AL119+AX119+AZ119+CB119+CD119+BZ119+CF119+CH119+BT119+BV119+AP119+AR119+AT119+AV119+BL119+BN119+BR119+BB119+BD119+BF119+BH119+BX119+CJ119+CL119+CN119+CP119+CR119)</f>
        <v>3617315.8559999987</v>
      </c>
      <c r="CU119" s="42">
        <f t="shared" si="327"/>
        <v>140</v>
      </c>
    </row>
    <row r="120" spans="1:99" x14ac:dyDescent="0.25">
      <c r="A120" s="96">
        <v>25</v>
      </c>
      <c r="B120" s="97"/>
      <c r="C120" s="80" t="s">
        <v>228</v>
      </c>
      <c r="D120" s="85">
        <v>11480</v>
      </c>
      <c r="E120" s="86">
        <v>1.88</v>
      </c>
      <c r="F120" s="82">
        <v>1</v>
      </c>
      <c r="G120" s="85">
        <v>1.4</v>
      </c>
      <c r="H120" s="85">
        <v>1.68</v>
      </c>
      <c r="I120" s="85">
        <v>2.23</v>
      </c>
      <c r="J120" s="90">
        <v>2.57</v>
      </c>
      <c r="K120" s="24">
        <f t="shared" ref="K120" si="424">SUM(K121:K123)</f>
        <v>0</v>
      </c>
      <c r="L120" s="24">
        <f>SUM(L121:L123)</f>
        <v>0</v>
      </c>
      <c r="M120" s="24">
        <f t="shared" ref="M120:BQ120" si="425">SUM(M121:M123)</f>
        <v>0</v>
      </c>
      <c r="N120" s="24">
        <f t="shared" si="425"/>
        <v>0</v>
      </c>
      <c r="O120" s="24">
        <f t="shared" si="425"/>
        <v>0</v>
      </c>
      <c r="P120" s="24">
        <f>SUM(P121:P123)</f>
        <v>0</v>
      </c>
      <c r="Q120" s="25">
        <f t="shared" ref="Q120" si="426">SUM(Q121:Q123)</f>
        <v>0</v>
      </c>
      <c r="R120" s="24">
        <f>SUM(R121:R123)</f>
        <v>0</v>
      </c>
      <c r="S120" s="24">
        <f t="shared" ref="S120" si="427">SUM(S121:S123)</f>
        <v>0</v>
      </c>
      <c r="T120" s="24">
        <f>SUM(T121:T123)</f>
        <v>0</v>
      </c>
      <c r="U120" s="91">
        <f t="shared" ref="U120" si="428">SUM(U121:U123)</f>
        <v>0</v>
      </c>
      <c r="V120" s="91">
        <f>SUM(V121:V123)</f>
        <v>0</v>
      </c>
      <c r="W120" s="24">
        <f t="shared" ref="W120" si="429">SUM(W121:W123)</f>
        <v>0</v>
      </c>
      <c r="X120" s="24">
        <f t="shared" si="425"/>
        <v>0</v>
      </c>
      <c r="Y120" s="24">
        <f t="shared" si="425"/>
        <v>0</v>
      </c>
      <c r="Z120" s="24">
        <f t="shared" si="425"/>
        <v>0</v>
      </c>
      <c r="AA120" s="24">
        <f t="shared" si="425"/>
        <v>0</v>
      </c>
      <c r="AB120" s="24">
        <f t="shared" si="425"/>
        <v>0</v>
      </c>
      <c r="AC120" s="24">
        <f t="shared" si="425"/>
        <v>0</v>
      </c>
      <c r="AD120" s="24">
        <f>SUM(AD121:AD123)</f>
        <v>0</v>
      </c>
      <c r="AE120" s="24">
        <f t="shared" ref="AE120" si="430">SUM(AE121:AE123)</f>
        <v>0</v>
      </c>
      <c r="AF120" s="24">
        <f t="shared" si="425"/>
        <v>0</v>
      </c>
      <c r="AG120" s="25">
        <f t="shared" si="425"/>
        <v>0</v>
      </c>
      <c r="AH120" s="24">
        <f t="shared" si="425"/>
        <v>0</v>
      </c>
      <c r="AI120" s="123">
        <v>0</v>
      </c>
      <c r="AJ120" s="92">
        <f t="shared" si="425"/>
        <v>0</v>
      </c>
      <c r="AK120" s="91">
        <f t="shared" si="425"/>
        <v>0</v>
      </c>
      <c r="AL120" s="91">
        <f>SUM(AL121:AL123)</f>
        <v>0</v>
      </c>
      <c r="AM120" s="24">
        <f t="shared" ref="AM120" si="431">SUM(AM121:AM123)</f>
        <v>0</v>
      </c>
      <c r="AN120" s="24">
        <f t="shared" si="425"/>
        <v>0</v>
      </c>
      <c r="AO120" s="24">
        <f t="shared" si="425"/>
        <v>0</v>
      </c>
      <c r="AP120" s="24">
        <f>SUM(AP121:AP123)</f>
        <v>0</v>
      </c>
      <c r="AQ120" s="24">
        <f t="shared" ref="AQ120" si="432">SUM(AQ121:AQ123)</f>
        <v>0</v>
      </c>
      <c r="AR120" s="24">
        <f>SUM(AR121:AR123)</f>
        <v>0</v>
      </c>
      <c r="AS120" s="24">
        <f t="shared" ref="AS120" si="433">SUM(AS121:AS123)</f>
        <v>0</v>
      </c>
      <c r="AT120" s="24">
        <f>SUM(AT121:AT123)</f>
        <v>0</v>
      </c>
      <c r="AU120" s="24">
        <f t="shared" ref="AU120" si="434">SUM(AU121:AU123)</f>
        <v>0</v>
      </c>
      <c r="AV120" s="24">
        <f>SUM(AV121:AV123)</f>
        <v>0</v>
      </c>
      <c r="AW120" s="24">
        <f>SUM(AW121:AW123)</f>
        <v>0</v>
      </c>
      <c r="AX120" s="24">
        <f>SUM(AX121:AX123)</f>
        <v>0</v>
      </c>
      <c r="AY120" s="24">
        <f>SUM(AY121:AY123)</f>
        <v>0</v>
      </c>
      <c r="AZ120" s="24">
        <f>SUM(AZ121:AZ123)</f>
        <v>0</v>
      </c>
      <c r="BA120" s="24">
        <f t="shared" ref="BA120" si="435">SUM(BA121:BA123)</f>
        <v>0</v>
      </c>
      <c r="BB120" s="24">
        <f>SUM(BB121:BB123)</f>
        <v>0</v>
      </c>
      <c r="BC120" s="24">
        <f t="shared" ref="BC120" si="436">SUM(BC121:BC123)</f>
        <v>0</v>
      </c>
      <c r="BD120" s="24">
        <f>SUM(BD121:BD123)</f>
        <v>0</v>
      </c>
      <c r="BE120" s="24">
        <f t="shared" ref="BE120" si="437">SUM(BE121:BE123)</f>
        <v>0</v>
      </c>
      <c r="BF120" s="24">
        <f>SUM(BF121:BF123)</f>
        <v>0</v>
      </c>
      <c r="BG120" s="24">
        <f>SUM(BG121:BG123)</f>
        <v>0</v>
      </c>
      <c r="BH120" s="24">
        <f>SUM(BH121:BH123)</f>
        <v>0</v>
      </c>
      <c r="BI120" s="24">
        <f t="shared" ref="BI120" si="438">SUM(BI121:BI123)</f>
        <v>5</v>
      </c>
      <c r="BJ120" s="24">
        <f t="shared" si="425"/>
        <v>177434.88</v>
      </c>
      <c r="BK120" s="24">
        <f t="shared" si="425"/>
        <v>0</v>
      </c>
      <c r="BL120" s="24">
        <f>SUM(BL121:BL123)</f>
        <v>0</v>
      </c>
      <c r="BM120" s="24">
        <f t="shared" ref="BM120" si="439">SUM(BM121:BM123)</f>
        <v>0</v>
      </c>
      <c r="BN120" s="24">
        <f>SUM(BN121:BN123)</f>
        <v>0</v>
      </c>
      <c r="BO120" s="24">
        <f t="shared" ref="BO120" si="440">SUM(BO121:BO123)</f>
        <v>0</v>
      </c>
      <c r="BP120" s="24">
        <f t="shared" si="425"/>
        <v>0</v>
      </c>
      <c r="BQ120" s="25">
        <f t="shared" si="425"/>
        <v>0</v>
      </c>
      <c r="BR120" s="24">
        <f>SUM(BR121:BR123)</f>
        <v>0</v>
      </c>
      <c r="BS120" s="122">
        <v>1</v>
      </c>
      <c r="BT120" s="122">
        <f>SUM(BT121:BT123)</f>
        <v>83124.383999999991</v>
      </c>
      <c r="BU120" s="24">
        <f>SUM(BU121:BU123)</f>
        <v>0</v>
      </c>
      <c r="BV120" s="24">
        <f>SUM(BV121:BV123)</f>
        <v>0</v>
      </c>
      <c r="BW120" s="25">
        <f t="shared" ref="BW120" si="441">SUM(BW121:BW123)</f>
        <v>0</v>
      </c>
      <c r="BX120" s="24">
        <f>SUM(BX121:BX123)</f>
        <v>0</v>
      </c>
      <c r="BY120" s="24">
        <f>SUM(BY121:BY123)</f>
        <v>0</v>
      </c>
      <c r="BZ120" s="24">
        <f>SUM(BZ121:BZ123)</f>
        <v>0</v>
      </c>
      <c r="CA120" s="24">
        <f t="shared" ref="CA120:CT120" si="442">SUM(CA121:CA123)</f>
        <v>0</v>
      </c>
      <c r="CB120" s="24">
        <f t="shared" si="442"/>
        <v>0</v>
      </c>
      <c r="CC120" s="24">
        <f t="shared" si="442"/>
        <v>0</v>
      </c>
      <c r="CD120" s="24">
        <f t="shared" si="442"/>
        <v>0</v>
      </c>
      <c r="CE120" s="24">
        <f t="shared" si="442"/>
        <v>0</v>
      </c>
      <c r="CF120" s="24">
        <f t="shared" si="442"/>
        <v>0</v>
      </c>
      <c r="CG120" s="24">
        <f t="shared" si="442"/>
        <v>0</v>
      </c>
      <c r="CH120" s="24">
        <f t="shared" si="442"/>
        <v>0</v>
      </c>
      <c r="CI120" s="25">
        <f t="shared" si="442"/>
        <v>0</v>
      </c>
      <c r="CJ120" s="24">
        <f t="shared" si="442"/>
        <v>0</v>
      </c>
      <c r="CK120" s="24">
        <f t="shared" si="442"/>
        <v>0</v>
      </c>
      <c r="CL120" s="24">
        <f t="shared" si="442"/>
        <v>0</v>
      </c>
      <c r="CM120" s="25">
        <v>0</v>
      </c>
      <c r="CN120" s="24">
        <f t="shared" si="442"/>
        <v>0</v>
      </c>
      <c r="CO120" s="24">
        <f t="shared" si="442"/>
        <v>0</v>
      </c>
      <c r="CP120" s="24">
        <f t="shared" si="442"/>
        <v>0</v>
      </c>
      <c r="CQ120" s="24">
        <f t="shared" si="442"/>
        <v>0</v>
      </c>
      <c r="CR120" s="24">
        <f t="shared" si="442"/>
        <v>0</v>
      </c>
      <c r="CS120" s="92">
        <f t="shared" si="442"/>
        <v>6</v>
      </c>
      <c r="CT120" s="92">
        <f t="shared" si="442"/>
        <v>260559.264</v>
      </c>
      <c r="CU120" s="42"/>
    </row>
    <row r="121" spans="1:99" ht="30" x14ac:dyDescent="0.25">
      <c r="A121" s="95"/>
      <c r="B121" s="47">
        <v>80</v>
      </c>
      <c r="C121" s="16" t="s">
        <v>229</v>
      </c>
      <c r="D121" s="8">
        <v>11480</v>
      </c>
      <c r="E121" s="9">
        <v>1.84</v>
      </c>
      <c r="F121" s="19">
        <v>1</v>
      </c>
      <c r="G121" s="8">
        <v>1.4</v>
      </c>
      <c r="H121" s="8">
        <v>1.68</v>
      </c>
      <c r="I121" s="8">
        <v>2.23</v>
      </c>
      <c r="J121" s="10">
        <v>2.57</v>
      </c>
      <c r="K121" s="11"/>
      <c r="L121" s="11">
        <f>SUM(K121*$D121*$E121*$F121*$G121*$L$10)</f>
        <v>0</v>
      </c>
      <c r="M121" s="11"/>
      <c r="N121" s="11">
        <f t="shared" si="328"/>
        <v>0</v>
      </c>
      <c r="O121" s="11"/>
      <c r="P121" s="11">
        <f>SUM(O121*$D121*$E121*$F121*$G121*$P$10)</f>
        <v>0</v>
      </c>
      <c r="Q121" s="12"/>
      <c r="R121" s="11">
        <f>SUM(Q121*$D121*$E121*$F121*$G121*$R$10)</f>
        <v>0</v>
      </c>
      <c r="S121" s="11"/>
      <c r="T121" s="11">
        <f>SUM(S121*$D121*$E121*$F121*$G121*$T$10)</f>
        <v>0</v>
      </c>
      <c r="U121" s="12"/>
      <c r="V121" s="12">
        <f>SUM(U121*$D121*$E121*$F121*$G121*$V$10)</f>
        <v>0</v>
      </c>
      <c r="W121" s="13"/>
      <c r="X121" s="11">
        <f t="shared" si="329"/>
        <v>0</v>
      </c>
      <c r="Y121" s="11"/>
      <c r="Z121" s="11">
        <f>SUM(Y121*$D121*$E121*$F121*$G121*$Z$10)</f>
        <v>0</v>
      </c>
      <c r="AA121" s="11"/>
      <c r="AB121" s="11">
        <f>SUM(AA121*$D121*$E121*$F121*$G121*$AB$10)</f>
        <v>0</v>
      </c>
      <c r="AC121" s="11"/>
      <c r="AD121" s="11">
        <f>SUM(AC121*$D121*$E121*$F121*$G121*$AD$10)</f>
        <v>0</v>
      </c>
      <c r="AE121" s="11"/>
      <c r="AF121" s="11">
        <f>AE121*$D121*$E121*$F121*$H121*$AF$10</f>
        <v>0</v>
      </c>
      <c r="AG121" s="12"/>
      <c r="AH121" s="11">
        <f>AG121*$D121*$E121*$F121*$H121*$AH$10</f>
        <v>0</v>
      </c>
      <c r="AI121" s="116"/>
      <c r="AJ121" s="11">
        <f>SUM(AI121*$D121*$E121*$F121*$G121*$AJ$10)</f>
        <v>0</v>
      </c>
      <c r="AK121" s="12"/>
      <c r="AL121" s="12">
        <f>SUM(AK121*$D121*$E121*$F121*$G121*$AL$10)</f>
        <v>0</v>
      </c>
      <c r="AM121" s="11"/>
      <c r="AN121" s="11">
        <f>SUM(AM121*$D121*$E121*$F121*$G121*$AN$10)</f>
        <v>0</v>
      </c>
      <c r="AO121" s="11"/>
      <c r="AP121" s="11">
        <f>SUM(AO121*$D121*$E121*$F121*$G121*$AP$10)</f>
        <v>0</v>
      </c>
      <c r="AQ121" s="11"/>
      <c r="AR121" s="11">
        <f>SUM(AQ121*$D121*$E121*$F121*$G121*$AR$10)</f>
        <v>0</v>
      </c>
      <c r="AS121" s="11"/>
      <c r="AT121" s="11">
        <f>SUM(AS121*$D121*$E121*$F121*$G121*$AT$10)</f>
        <v>0</v>
      </c>
      <c r="AU121" s="11"/>
      <c r="AV121" s="11">
        <f>SUM(AU121*$D121*$E121*$F121*$G121*$AV$10)</f>
        <v>0</v>
      </c>
      <c r="AW121" s="11"/>
      <c r="AX121" s="11">
        <f>SUM(AW121*$D121*$E121*$F121*$G121*$AX$10)</f>
        <v>0</v>
      </c>
      <c r="AY121" s="11"/>
      <c r="AZ121" s="11">
        <f>SUM(AY121*$D121*$E121*$F121*$G121*$AZ$10)</f>
        <v>0</v>
      </c>
      <c r="BA121" s="11"/>
      <c r="BB121" s="11">
        <f>SUM(BA121*$D121*$E121*$F121*$G121*$BB$10)</f>
        <v>0</v>
      </c>
      <c r="BC121" s="11"/>
      <c r="BD121" s="11">
        <f>SUM(BC121*$D121*$E121*$F121*$G121*$BD$10)</f>
        <v>0</v>
      </c>
      <c r="BE121" s="11"/>
      <c r="BF121" s="11">
        <f>SUM(BE121*$D121*$E121*$F121*$G121*$BF$10)</f>
        <v>0</v>
      </c>
      <c r="BG121" s="11"/>
      <c r="BH121" s="11">
        <f>SUM(BG121*$D121*$E121*$F121*$G121*$BH$10)</f>
        <v>0</v>
      </c>
      <c r="BI121" s="11">
        <v>5</v>
      </c>
      <c r="BJ121" s="11">
        <f>BI121*$D121*$E121*$F121*$H121*$BJ$10</f>
        <v>177434.88</v>
      </c>
      <c r="BK121" s="11"/>
      <c r="BL121" s="11">
        <f>BK121*$D121*$E121*$F121*$H121*$BL$10</f>
        <v>0</v>
      </c>
      <c r="BM121" s="76"/>
      <c r="BN121" s="11">
        <f>BM121*$D121*$E121*$F121*$H121*$BN$10</f>
        <v>0</v>
      </c>
      <c r="BO121" s="11"/>
      <c r="BP121" s="11">
        <f>BO121*$D121*$E121*$F121*$H121*$BP$10</f>
        <v>0</v>
      </c>
      <c r="BQ121" s="12"/>
      <c r="BR121" s="11">
        <f>BQ121*$D121*$E121*$F121*$H121*$BR$10</f>
        <v>0</v>
      </c>
      <c r="BS121" s="115"/>
      <c r="BT121" s="115">
        <f>BS121*$D121*$E121*$F121*$H121*$BT$10</f>
        <v>0</v>
      </c>
      <c r="BU121" s="11"/>
      <c r="BV121" s="11">
        <f>BU121*$D121*$E121*$F121*$H121*$BV$10</f>
        <v>0</v>
      </c>
      <c r="BW121" s="12"/>
      <c r="BX121" s="11">
        <f>BW121*$D121*$E121*$F121*$H121*$BX$10</f>
        <v>0</v>
      </c>
      <c r="BY121" s="11"/>
      <c r="BZ121" s="11">
        <f>BY121*$D121*$E121*$F121*$H121*$BZ$10</f>
        <v>0</v>
      </c>
      <c r="CA121" s="11"/>
      <c r="CB121" s="11">
        <f>CA121*$D121*$E121*$F121*$H121*$CB$10</f>
        <v>0</v>
      </c>
      <c r="CC121" s="11"/>
      <c r="CD121" s="11">
        <f>CC121*$D121*$E121*$F121*$H121*$CD$10</f>
        <v>0</v>
      </c>
      <c r="CE121" s="11"/>
      <c r="CF121" s="11">
        <f>CE121*$D121*$E121*$F121*$H121*$CF$10</f>
        <v>0</v>
      </c>
      <c r="CG121" s="11"/>
      <c r="CH121" s="11">
        <f>CG121*$D121*$E121*$F121*$H121*$CH$10</f>
        <v>0</v>
      </c>
      <c r="CI121" s="12"/>
      <c r="CJ121" s="11">
        <f>CI121*$D121*$E121*$F121*$H121*$CJ$10</f>
        <v>0</v>
      </c>
      <c r="CK121" s="11"/>
      <c r="CL121" s="11">
        <f>CK121*$D121*$E121*$F121*$H121*$CL$10</f>
        <v>0</v>
      </c>
      <c r="CM121" s="12"/>
      <c r="CN121" s="11">
        <f>CM121*$D121*$E121*$F121*$I121*$CN$10</f>
        <v>0</v>
      </c>
      <c r="CO121" s="11"/>
      <c r="CP121" s="11">
        <f>CO121*$D121*$E121*$F121*$J121*$CP$10</f>
        <v>0</v>
      </c>
      <c r="CQ121" s="11"/>
      <c r="CR121" s="11">
        <f>CQ121*D121*E121*F121</f>
        <v>0</v>
      </c>
      <c r="CS121" s="43">
        <f t="shared" ref="CS121:CT123" si="443">SUM(M121+K121+W121+O121+Q121+Y121+U121+S121+AA121+AE121+AC121+AG121+AI121+AM121+BI121+BO121+AK121+AW121+AY121+CA121+CC121+BY121+CE121+CG121+BS121+BU121+AO121+AQ121+AS121+AU121+BK121+BM121+BQ121+BA121+BC121+BE121+BG121+BW121+CI121+CK121+CM121+CO121+CQ121)</f>
        <v>5</v>
      </c>
      <c r="CT121" s="43">
        <f t="shared" si="443"/>
        <v>177434.88</v>
      </c>
      <c r="CU121" s="42">
        <f t="shared" si="327"/>
        <v>5</v>
      </c>
    </row>
    <row r="122" spans="1:99" x14ac:dyDescent="0.25">
      <c r="A122" s="95"/>
      <c r="B122" s="47">
        <v>81</v>
      </c>
      <c r="C122" s="7" t="s">
        <v>230</v>
      </c>
      <c r="D122" s="8">
        <v>11480</v>
      </c>
      <c r="E122" s="9">
        <v>2.1800000000000002</v>
      </c>
      <c r="F122" s="19">
        <v>1</v>
      </c>
      <c r="G122" s="8">
        <v>1.4</v>
      </c>
      <c r="H122" s="8">
        <v>1.68</v>
      </c>
      <c r="I122" s="8">
        <v>2.23</v>
      </c>
      <c r="J122" s="10">
        <v>2.57</v>
      </c>
      <c r="K122" s="11">
        <v>0</v>
      </c>
      <c r="L122" s="11">
        <f>SUM(K122*$D122*$E122*$F122*$G122*$L$10)</f>
        <v>0</v>
      </c>
      <c r="M122" s="11">
        <v>0</v>
      </c>
      <c r="N122" s="11">
        <f t="shared" si="328"/>
        <v>0</v>
      </c>
      <c r="O122" s="11">
        <v>0</v>
      </c>
      <c r="P122" s="11">
        <f>SUM(O122*$D122*$E122*$F122*$G122*$P$10)</f>
        <v>0</v>
      </c>
      <c r="Q122" s="12">
        <v>0</v>
      </c>
      <c r="R122" s="11">
        <f>SUM(Q122*$D122*$E122*$F122*$G122*$R$10)</f>
        <v>0</v>
      </c>
      <c r="S122" s="11">
        <v>0</v>
      </c>
      <c r="T122" s="11">
        <f>SUM(S122*$D122*$E122*$F122*$G122*$T$10)</f>
        <v>0</v>
      </c>
      <c r="U122" s="12"/>
      <c r="V122" s="12">
        <f>SUM(U122*$D122*$E122*$F122*$G122*$V$10)</f>
        <v>0</v>
      </c>
      <c r="W122" s="13"/>
      <c r="X122" s="11">
        <f t="shared" si="329"/>
        <v>0</v>
      </c>
      <c r="Y122" s="11">
        <v>0</v>
      </c>
      <c r="Z122" s="11">
        <f>SUM(Y122*$D122*$E122*$F122*$G122*$Z$10)</f>
        <v>0</v>
      </c>
      <c r="AA122" s="11">
        <v>0</v>
      </c>
      <c r="AB122" s="11">
        <f>SUM(AA122*$D122*$E122*$F122*$G122*$AB$10)</f>
        <v>0</v>
      </c>
      <c r="AC122" s="11">
        <v>0</v>
      </c>
      <c r="AD122" s="11">
        <f>SUM(AC122*$D122*$E122*$F122*$G122*$AD$10)</f>
        <v>0</v>
      </c>
      <c r="AE122" s="11">
        <v>0</v>
      </c>
      <c r="AF122" s="11">
        <f>AE122*$D122*$E122*$F122*$H122*$AF$10</f>
        <v>0</v>
      </c>
      <c r="AG122" s="12">
        <v>0</v>
      </c>
      <c r="AH122" s="11">
        <f>AG122*$D122*$E122*$F122*$H122*$AH$10</f>
        <v>0</v>
      </c>
      <c r="AI122" s="116"/>
      <c r="AJ122" s="11">
        <f>SUM(AI122*$D122*$E122*$F122*$G122*$AJ$10)</f>
        <v>0</v>
      </c>
      <c r="AK122" s="12"/>
      <c r="AL122" s="12">
        <f>SUM(AK122*$D122*$E122*$F122*$G122*$AL$10)</f>
        <v>0</v>
      </c>
      <c r="AM122" s="11">
        <v>0</v>
      </c>
      <c r="AN122" s="11">
        <f>SUM(AM122*$D122*$E122*$F122*$G122*$AN$10)</f>
        <v>0</v>
      </c>
      <c r="AO122" s="11">
        <v>0</v>
      </c>
      <c r="AP122" s="11">
        <f>SUM(AO122*$D122*$E122*$F122*$G122*$AP$10)</f>
        <v>0</v>
      </c>
      <c r="AQ122" s="11"/>
      <c r="AR122" s="11">
        <f>SUM(AQ122*$D122*$E122*$F122*$G122*$AR$10)</f>
        <v>0</v>
      </c>
      <c r="AS122" s="11"/>
      <c r="AT122" s="11">
        <f>SUM(AS122*$D122*$E122*$F122*$G122*$AT$10)</f>
        <v>0</v>
      </c>
      <c r="AU122" s="11"/>
      <c r="AV122" s="11">
        <f>SUM(AU122*$D122*$E122*$F122*$G122*$AV$10)</f>
        <v>0</v>
      </c>
      <c r="AW122" s="11">
        <v>0</v>
      </c>
      <c r="AX122" s="11">
        <f>SUM(AW122*$D122*$E122*$F122*$G122*$AX$10)</f>
        <v>0</v>
      </c>
      <c r="AY122" s="11"/>
      <c r="AZ122" s="11">
        <f>SUM(AY122*$D122*$E122*$F122*$G122*$AZ$10)</f>
        <v>0</v>
      </c>
      <c r="BA122" s="11">
        <v>0</v>
      </c>
      <c r="BB122" s="11">
        <f>SUM(BA122*$D122*$E122*$F122*$G122*$BB$10)</f>
        <v>0</v>
      </c>
      <c r="BC122" s="11">
        <v>0</v>
      </c>
      <c r="BD122" s="11">
        <f>SUM(BC122*$D122*$E122*$F122*$G122*$BD$10)</f>
        <v>0</v>
      </c>
      <c r="BE122" s="11">
        <v>0</v>
      </c>
      <c r="BF122" s="11">
        <f>SUM(BE122*$D122*$E122*$F122*$G122*$BF$10)</f>
        <v>0</v>
      </c>
      <c r="BG122" s="11"/>
      <c r="BH122" s="11">
        <f>SUM(BG122*$D122*$E122*$F122*$G122*$BH$10)</f>
        <v>0</v>
      </c>
      <c r="BI122" s="11">
        <v>0</v>
      </c>
      <c r="BJ122" s="11">
        <f>BI122*$D122*$E122*$F122*$H122*$BJ$10</f>
        <v>0</v>
      </c>
      <c r="BK122" s="11">
        <v>0</v>
      </c>
      <c r="BL122" s="11">
        <f>BK122*$D122*$E122*$F122*$H122*$BL$10</f>
        <v>0</v>
      </c>
      <c r="BM122" s="76">
        <v>0</v>
      </c>
      <c r="BN122" s="11">
        <f>BM122*$D122*$E122*$F122*$H122*$BN$10</f>
        <v>0</v>
      </c>
      <c r="BO122" s="11">
        <v>0</v>
      </c>
      <c r="BP122" s="11">
        <f>BO122*$D122*$E122*$F122*$H122*$BP$10</f>
        <v>0</v>
      </c>
      <c r="BQ122" s="12">
        <v>0</v>
      </c>
      <c r="BR122" s="11">
        <f>BQ122*$D122*$E122*$F122*$H122*$BR$10</f>
        <v>0</v>
      </c>
      <c r="BS122" s="115">
        <v>0</v>
      </c>
      <c r="BT122" s="115">
        <f>BS122*$D122*$E122*$F122*$H122*$BT$10</f>
        <v>0</v>
      </c>
      <c r="BU122" s="11"/>
      <c r="BV122" s="11">
        <f>BU122*$D122*$E122*$F122*$H122*$BV$10</f>
        <v>0</v>
      </c>
      <c r="BW122" s="12"/>
      <c r="BX122" s="11">
        <f>BW122*$D122*$E122*$F122*$H122*$BX$10</f>
        <v>0</v>
      </c>
      <c r="BY122" s="11">
        <v>0</v>
      </c>
      <c r="BZ122" s="11">
        <f>BY122*$D122*$E122*$F122*$H122*$BZ$10</f>
        <v>0</v>
      </c>
      <c r="CA122" s="11">
        <v>0</v>
      </c>
      <c r="CB122" s="11">
        <f>CA122*$D122*$E122*$F122*$H122*$CB$10</f>
        <v>0</v>
      </c>
      <c r="CC122" s="11">
        <v>0</v>
      </c>
      <c r="CD122" s="11">
        <f>CC122*$D122*$E122*$F122*$H122*$CD$10</f>
        <v>0</v>
      </c>
      <c r="CE122" s="11">
        <v>0</v>
      </c>
      <c r="CF122" s="11">
        <f>CE122*$D122*$E122*$F122*$H122*$CF$10</f>
        <v>0</v>
      </c>
      <c r="CG122" s="11"/>
      <c r="CH122" s="11">
        <f>CG122*$D122*$E122*$F122*$H122*$CH$10</f>
        <v>0</v>
      </c>
      <c r="CI122" s="12"/>
      <c r="CJ122" s="11">
        <f>CI122*$D122*$E122*$F122*$H122*$CJ$10</f>
        <v>0</v>
      </c>
      <c r="CK122" s="11">
        <v>0</v>
      </c>
      <c r="CL122" s="11">
        <f>CK122*$D122*$E122*$F122*$H122*$CL$10</f>
        <v>0</v>
      </c>
      <c r="CM122" s="12">
        <v>0</v>
      </c>
      <c r="CN122" s="11">
        <f>CM122*$D122*$E122*$F122*$I122*$CN$10</f>
        <v>0</v>
      </c>
      <c r="CO122" s="11">
        <v>0</v>
      </c>
      <c r="CP122" s="11">
        <f>CO122*$D122*$E122*$F122*$J122*$CP$10</f>
        <v>0</v>
      </c>
      <c r="CQ122" s="11"/>
      <c r="CR122" s="11">
        <f>CQ122*D122*E122*F122</f>
        <v>0</v>
      </c>
      <c r="CS122" s="43">
        <f t="shared" si="443"/>
        <v>0</v>
      </c>
      <c r="CT122" s="43">
        <f t="shared" si="443"/>
        <v>0</v>
      </c>
      <c r="CU122" s="42">
        <f t="shared" si="327"/>
        <v>0</v>
      </c>
    </row>
    <row r="123" spans="1:99" x14ac:dyDescent="0.25">
      <c r="A123" s="95"/>
      <c r="B123" s="47">
        <v>82</v>
      </c>
      <c r="C123" s="7" t="s">
        <v>231</v>
      </c>
      <c r="D123" s="8">
        <v>11480</v>
      </c>
      <c r="E123" s="9">
        <v>4.3099999999999996</v>
      </c>
      <c r="F123" s="19">
        <v>1</v>
      </c>
      <c r="G123" s="8">
        <v>1.4</v>
      </c>
      <c r="H123" s="8">
        <v>1.68</v>
      </c>
      <c r="I123" s="8">
        <v>2.23</v>
      </c>
      <c r="J123" s="10">
        <v>2.57</v>
      </c>
      <c r="K123" s="11"/>
      <c r="L123" s="11">
        <f>SUM(K123*$D123*$E123*$F123*$G123*$L$10)</f>
        <v>0</v>
      </c>
      <c r="M123" s="11"/>
      <c r="N123" s="11">
        <f t="shared" si="328"/>
        <v>0</v>
      </c>
      <c r="O123" s="11">
        <v>0</v>
      </c>
      <c r="P123" s="11">
        <f>SUM(O123*$D123*$E123*$F123*$G123*$P$10)</f>
        <v>0</v>
      </c>
      <c r="Q123" s="12">
        <v>0</v>
      </c>
      <c r="R123" s="11">
        <f>SUM(Q123*$D123*$E123*$F123*$G123*$R$10)</f>
        <v>0</v>
      </c>
      <c r="S123" s="11">
        <v>0</v>
      </c>
      <c r="T123" s="11">
        <f>SUM(S123*$D123*$E123*$F123*$G123*$T$10)</f>
        <v>0</v>
      </c>
      <c r="U123" s="12"/>
      <c r="V123" s="12">
        <f>SUM(U123*$D123*$E123*$F123*$G123*$V$10)</f>
        <v>0</v>
      </c>
      <c r="W123" s="13"/>
      <c r="X123" s="11">
        <f t="shared" si="329"/>
        <v>0</v>
      </c>
      <c r="Y123" s="11">
        <v>0</v>
      </c>
      <c r="Z123" s="11">
        <f>SUM(Y123*$D123*$E123*$F123*$G123*$Z$10)</f>
        <v>0</v>
      </c>
      <c r="AA123" s="11">
        <v>0</v>
      </c>
      <c r="AB123" s="11">
        <f>SUM(AA123*$D123*$E123*$F123*$G123*$AB$10)</f>
        <v>0</v>
      </c>
      <c r="AC123" s="11">
        <v>0</v>
      </c>
      <c r="AD123" s="11">
        <f>SUM(AC123*$D123*$E123*$F123*$G123*$AD$10)</f>
        <v>0</v>
      </c>
      <c r="AE123" s="11">
        <v>0</v>
      </c>
      <c r="AF123" s="11">
        <f>AE123*$D123*$E123*$F123*$H123*$AF$10</f>
        <v>0</v>
      </c>
      <c r="AG123" s="12">
        <v>0</v>
      </c>
      <c r="AH123" s="11">
        <f>AG123*$D123*$E123*$F123*$H123*$AH$10</f>
        <v>0</v>
      </c>
      <c r="AI123" s="116"/>
      <c r="AJ123" s="11">
        <f>SUM(AI123*$D123*$E123*$F123*$G123*$AJ$10)</f>
        <v>0</v>
      </c>
      <c r="AK123" s="12"/>
      <c r="AL123" s="12">
        <f>SUM(AK123*$D123*$E123*$F123*$G123*$AL$10)</f>
        <v>0</v>
      </c>
      <c r="AM123" s="11">
        <v>0</v>
      </c>
      <c r="AN123" s="11">
        <f>SUM(AM123*$D123*$E123*$F123*$G123*$AN$10)</f>
        <v>0</v>
      </c>
      <c r="AO123" s="11">
        <v>0</v>
      </c>
      <c r="AP123" s="11">
        <f>SUM(AO123*$D123*$E123*$F123*$G123*$AP$10)</f>
        <v>0</v>
      </c>
      <c r="AQ123" s="11"/>
      <c r="AR123" s="11">
        <f>SUM(AQ123*$D123*$E123*$F123*$G123*$AR$10)</f>
        <v>0</v>
      </c>
      <c r="AS123" s="11"/>
      <c r="AT123" s="11">
        <f>SUM(AS123*$D123*$E123*$F123*$G123*$AT$10)</f>
        <v>0</v>
      </c>
      <c r="AU123" s="11"/>
      <c r="AV123" s="11">
        <f>SUM(AU123*$D123*$E123*$F123*$G123*$AV$10)</f>
        <v>0</v>
      </c>
      <c r="AW123" s="11">
        <v>0</v>
      </c>
      <c r="AX123" s="11">
        <f>SUM(AW123*$D123*$E123*$F123*$G123*$AX$10)</f>
        <v>0</v>
      </c>
      <c r="AY123" s="11">
        <v>0</v>
      </c>
      <c r="AZ123" s="11">
        <f>SUM(AY123*$D123*$E123*$F123*$G123*$AZ$10)</f>
        <v>0</v>
      </c>
      <c r="BA123" s="11">
        <v>0</v>
      </c>
      <c r="BB123" s="11">
        <f>SUM(BA123*$D123*$E123*$F123*$G123*$BB$10)</f>
        <v>0</v>
      </c>
      <c r="BC123" s="11">
        <v>0</v>
      </c>
      <c r="BD123" s="11">
        <f>SUM(BC123*$D123*$E123*$F123*$G123*$BD$10)</f>
        <v>0</v>
      </c>
      <c r="BE123" s="11">
        <v>0</v>
      </c>
      <c r="BF123" s="11">
        <f>SUM(BE123*$D123*$E123*$F123*$G123*$BF$10)</f>
        <v>0</v>
      </c>
      <c r="BG123" s="11"/>
      <c r="BH123" s="11">
        <f>SUM(BG123*$D123*$E123*$F123*$G123*$BH$10)</f>
        <v>0</v>
      </c>
      <c r="BI123" s="11">
        <v>0</v>
      </c>
      <c r="BJ123" s="11">
        <f>BI123*$D123*$E123*$F123*$H123*$BJ$10</f>
        <v>0</v>
      </c>
      <c r="BK123" s="11">
        <v>0</v>
      </c>
      <c r="BL123" s="11">
        <f>BK123*$D123*$E123*$F123*$H123*$BL$10</f>
        <v>0</v>
      </c>
      <c r="BM123" s="76"/>
      <c r="BN123" s="11">
        <f>BM123*$D123*$E123*$F123*$H123*$BN$10</f>
        <v>0</v>
      </c>
      <c r="BO123" s="11">
        <v>0</v>
      </c>
      <c r="BP123" s="11">
        <f>BO123*$D123*$E123*$F123*$H123*$BP$10</f>
        <v>0</v>
      </c>
      <c r="BQ123" s="12">
        <v>0</v>
      </c>
      <c r="BR123" s="11">
        <f>BQ123*$D123*$E123*$F123*$H123*$BR$10</f>
        <v>0</v>
      </c>
      <c r="BS123" s="115">
        <v>1</v>
      </c>
      <c r="BT123" s="115">
        <f>BS123*$D123*$E123*$F123*$H123*$BT$10</f>
        <v>83124.383999999991</v>
      </c>
      <c r="BU123" s="11"/>
      <c r="BV123" s="11">
        <f>BU123*$D123*$E123*$F123*$H123*$BV$10</f>
        <v>0</v>
      </c>
      <c r="BW123" s="12"/>
      <c r="BX123" s="11">
        <f>BW123*$D123*$E123*$F123*$H123*$BX$10</f>
        <v>0</v>
      </c>
      <c r="BY123" s="11">
        <v>0</v>
      </c>
      <c r="BZ123" s="11">
        <f>BY123*$D123*$E123*$F123*$H123*$BZ$10</f>
        <v>0</v>
      </c>
      <c r="CA123" s="11">
        <v>0</v>
      </c>
      <c r="CB123" s="11">
        <f>CA123*$D123*$E123*$F123*$H123*$CB$10</f>
        <v>0</v>
      </c>
      <c r="CC123" s="11">
        <v>0</v>
      </c>
      <c r="CD123" s="11">
        <f>CC123*$D123*$E123*$F123*$H123*$CD$10</f>
        <v>0</v>
      </c>
      <c r="CE123" s="11">
        <v>0</v>
      </c>
      <c r="CF123" s="11">
        <f>CE123*$D123*$E123*$F123*$H123*$CF$10</f>
        <v>0</v>
      </c>
      <c r="CG123" s="11"/>
      <c r="CH123" s="11">
        <f>CG123*$D123*$E123*$F123*$H123*$CH$10</f>
        <v>0</v>
      </c>
      <c r="CI123" s="12"/>
      <c r="CJ123" s="11">
        <f>CI123*$D123*$E123*$F123*$H123*$CJ$10</f>
        <v>0</v>
      </c>
      <c r="CK123" s="11">
        <v>0</v>
      </c>
      <c r="CL123" s="11">
        <f>CK123*$D123*$E123*$F123*$H123*$CL$10</f>
        <v>0</v>
      </c>
      <c r="CM123" s="12">
        <v>0</v>
      </c>
      <c r="CN123" s="11">
        <f>CM123*$D123*$E123*$F123*$I123*$CN$10</f>
        <v>0</v>
      </c>
      <c r="CO123" s="11">
        <v>0</v>
      </c>
      <c r="CP123" s="11">
        <f>CO123*$D123*$E123*$F123*$J123*$CP$10</f>
        <v>0</v>
      </c>
      <c r="CQ123" s="11"/>
      <c r="CR123" s="11">
        <f>CQ123*D123*E123*F123</f>
        <v>0</v>
      </c>
      <c r="CS123" s="43">
        <f t="shared" si="443"/>
        <v>1</v>
      </c>
      <c r="CT123" s="43">
        <f t="shared" si="443"/>
        <v>83124.383999999991</v>
      </c>
      <c r="CU123" s="42">
        <f t="shared" si="327"/>
        <v>1</v>
      </c>
    </row>
    <row r="124" spans="1:99" x14ac:dyDescent="0.25">
      <c r="A124" s="96">
        <v>26</v>
      </c>
      <c r="B124" s="97"/>
      <c r="C124" s="80" t="s">
        <v>232</v>
      </c>
      <c r="D124" s="85">
        <v>11480</v>
      </c>
      <c r="E124" s="86">
        <v>0.98</v>
      </c>
      <c r="F124" s="82">
        <v>1</v>
      </c>
      <c r="G124" s="85">
        <v>1.4</v>
      </c>
      <c r="H124" s="85">
        <v>1.68</v>
      </c>
      <c r="I124" s="85">
        <v>2.23</v>
      </c>
      <c r="J124" s="90">
        <v>2.57</v>
      </c>
      <c r="K124" s="24">
        <f>K125</f>
        <v>0</v>
      </c>
      <c r="L124" s="24">
        <f>L125</f>
        <v>0</v>
      </c>
      <c r="M124" s="24">
        <f>M125</f>
        <v>0</v>
      </c>
      <c r="N124" s="24">
        <f t="shared" ref="N124:CH124" si="444">N125</f>
        <v>0</v>
      </c>
      <c r="O124" s="24">
        <f t="shared" si="444"/>
        <v>0</v>
      </c>
      <c r="P124" s="24">
        <f t="shared" si="444"/>
        <v>0</v>
      </c>
      <c r="Q124" s="25">
        <f t="shared" si="444"/>
        <v>0</v>
      </c>
      <c r="R124" s="24">
        <f t="shared" si="444"/>
        <v>0</v>
      </c>
      <c r="S124" s="24">
        <f t="shared" si="444"/>
        <v>0</v>
      </c>
      <c r="T124" s="24">
        <f t="shared" si="444"/>
        <v>0</v>
      </c>
      <c r="U124" s="91">
        <f t="shared" si="444"/>
        <v>0</v>
      </c>
      <c r="V124" s="91">
        <f t="shared" si="444"/>
        <v>0</v>
      </c>
      <c r="W124" s="24">
        <f t="shared" si="444"/>
        <v>0</v>
      </c>
      <c r="X124" s="24">
        <f t="shared" si="444"/>
        <v>0</v>
      </c>
      <c r="Y124" s="24">
        <f t="shared" si="444"/>
        <v>0</v>
      </c>
      <c r="Z124" s="24">
        <f t="shared" si="444"/>
        <v>0</v>
      </c>
      <c r="AA124" s="24">
        <f t="shared" si="444"/>
        <v>12</v>
      </c>
      <c r="AB124" s="24">
        <f t="shared" si="444"/>
        <v>189006.71999999997</v>
      </c>
      <c r="AC124" s="24">
        <f>AC125</f>
        <v>0</v>
      </c>
      <c r="AD124" s="24">
        <f>AD125</f>
        <v>0</v>
      </c>
      <c r="AE124" s="24">
        <f t="shared" si="444"/>
        <v>0</v>
      </c>
      <c r="AF124" s="24">
        <f t="shared" si="444"/>
        <v>0</v>
      </c>
      <c r="AG124" s="25">
        <f t="shared" si="444"/>
        <v>0</v>
      </c>
      <c r="AH124" s="24">
        <f t="shared" si="444"/>
        <v>0</v>
      </c>
      <c r="AI124" s="123">
        <v>0</v>
      </c>
      <c r="AJ124" s="92">
        <f t="shared" si="444"/>
        <v>0</v>
      </c>
      <c r="AK124" s="91">
        <f>AK125</f>
        <v>0</v>
      </c>
      <c r="AL124" s="91">
        <f>AL125</f>
        <v>0</v>
      </c>
      <c r="AM124" s="24">
        <f t="shared" si="444"/>
        <v>0</v>
      </c>
      <c r="AN124" s="24">
        <f t="shared" si="444"/>
        <v>0</v>
      </c>
      <c r="AO124" s="24">
        <f t="shared" si="444"/>
        <v>0</v>
      </c>
      <c r="AP124" s="24">
        <f t="shared" si="444"/>
        <v>0</v>
      </c>
      <c r="AQ124" s="24">
        <f t="shared" si="444"/>
        <v>0</v>
      </c>
      <c r="AR124" s="24">
        <f t="shared" si="444"/>
        <v>0</v>
      </c>
      <c r="AS124" s="24">
        <f t="shared" si="444"/>
        <v>0</v>
      </c>
      <c r="AT124" s="24">
        <f t="shared" si="444"/>
        <v>0</v>
      </c>
      <c r="AU124" s="24">
        <f t="shared" si="444"/>
        <v>0</v>
      </c>
      <c r="AV124" s="24">
        <f t="shared" si="444"/>
        <v>0</v>
      </c>
      <c r="AW124" s="24">
        <f t="shared" si="444"/>
        <v>0</v>
      </c>
      <c r="AX124" s="24">
        <f t="shared" si="444"/>
        <v>0</v>
      </c>
      <c r="AY124" s="24">
        <f t="shared" si="444"/>
        <v>0</v>
      </c>
      <c r="AZ124" s="24">
        <f t="shared" si="444"/>
        <v>0</v>
      </c>
      <c r="BA124" s="24">
        <f t="shared" si="444"/>
        <v>0</v>
      </c>
      <c r="BB124" s="24">
        <f t="shared" si="444"/>
        <v>0</v>
      </c>
      <c r="BC124" s="24">
        <f t="shared" si="444"/>
        <v>0</v>
      </c>
      <c r="BD124" s="24">
        <f t="shared" si="444"/>
        <v>0</v>
      </c>
      <c r="BE124" s="24">
        <f t="shared" si="444"/>
        <v>0</v>
      </c>
      <c r="BF124" s="24">
        <f t="shared" si="444"/>
        <v>0</v>
      </c>
      <c r="BG124" s="24">
        <f t="shared" si="444"/>
        <v>0</v>
      </c>
      <c r="BH124" s="24">
        <f t="shared" si="444"/>
        <v>0</v>
      </c>
      <c r="BI124" s="24">
        <f t="shared" si="444"/>
        <v>0</v>
      </c>
      <c r="BJ124" s="24">
        <f t="shared" si="444"/>
        <v>0</v>
      </c>
      <c r="BK124" s="24">
        <f>BK125</f>
        <v>0</v>
      </c>
      <c r="BL124" s="24">
        <f>BL125</f>
        <v>0</v>
      </c>
      <c r="BM124" s="24">
        <f>BM125</f>
        <v>0</v>
      </c>
      <c r="BN124" s="24">
        <f>BN125</f>
        <v>0</v>
      </c>
      <c r="BO124" s="24">
        <f t="shared" si="444"/>
        <v>1</v>
      </c>
      <c r="BP124" s="24">
        <f t="shared" si="444"/>
        <v>18900.671999999999</v>
      </c>
      <c r="BQ124" s="25">
        <f t="shared" si="444"/>
        <v>0</v>
      </c>
      <c r="BR124" s="24">
        <f t="shared" si="444"/>
        <v>0</v>
      </c>
      <c r="BS124" s="122">
        <v>0</v>
      </c>
      <c r="BT124" s="122">
        <f t="shared" si="444"/>
        <v>0</v>
      </c>
      <c r="BU124" s="24">
        <f t="shared" si="444"/>
        <v>0</v>
      </c>
      <c r="BV124" s="24">
        <f t="shared" si="444"/>
        <v>0</v>
      </c>
      <c r="BW124" s="25">
        <f t="shared" si="444"/>
        <v>0</v>
      </c>
      <c r="BX124" s="24">
        <f t="shared" si="444"/>
        <v>0</v>
      </c>
      <c r="BY124" s="24">
        <f t="shared" si="444"/>
        <v>11</v>
      </c>
      <c r="BZ124" s="24">
        <f t="shared" si="444"/>
        <v>207907.39199999999</v>
      </c>
      <c r="CA124" s="24">
        <f t="shared" si="444"/>
        <v>0</v>
      </c>
      <c r="CB124" s="24">
        <f t="shared" si="444"/>
        <v>0</v>
      </c>
      <c r="CC124" s="24">
        <f t="shared" si="444"/>
        <v>0</v>
      </c>
      <c r="CD124" s="24">
        <f t="shared" si="444"/>
        <v>0</v>
      </c>
      <c r="CE124" s="24">
        <f t="shared" si="444"/>
        <v>0</v>
      </c>
      <c r="CF124" s="24">
        <f t="shared" si="444"/>
        <v>0</v>
      </c>
      <c r="CG124" s="24">
        <f t="shared" si="444"/>
        <v>0</v>
      </c>
      <c r="CH124" s="24">
        <f t="shared" si="444"/>
        <v>0</v>
      </c>
      <c r="CI124" s="25">
        <f t="shared" ref="CI124:CT124" si="445">CI125</f>
        <v>0</v>
      </c>
      <c r="CJ124" s="24">
        <f t="shared" si="445"/>
        <v>0</v>
      </c>
      <c r="CK124" s="24">
        <f t="shared" si="445"/>
        <v>0</v>
      </c>
      <c r="CL124" s="24">
        <f t="shared" si="445"/>
        <v>0</v>
      </c>
      <c r="CM124" s="25">
        <v>0</v>
      </c>
      <c r="CN124" s="24">
        <f t="shared" si="445"/>
        <v>0</v>
      </c>
      <c r="CO124" s="24">
        <f t="shared" si="445"/>
        <v>0</v>
      </c>
      <c r="CP124" s="24">
        <f t="shared" si="445"/>
        <v>0</v>
      </c>
      <c r="CQ124" s="24">
        <f t="shared" si="445"/>
        <v>0</v>
      </c>
      <c r="CR124" s="24">
        <f t="shared" si="445"/>
        <v>0</v>
      </c>
      <c r="CS124" s="92">
        <f t="shared" si="445"/>
        <v>24</v>
      </c>
      <c r="CT124" s="92">
        <f t="shared" si="445"/>
        <v>415814.78399999999</v>
      </c>
      <c r="CU124" s="42"/>
    </row>
    <row r="125" spans="1:99" ht="45" x14ac:dyDescent="0.25">
      <c r="A125" s="95"/>
      <c r="B125" s="47">
        <v>83</v>
      </c>
      <c r="C125" s="7" t="s">
        <v>233</v>
      </c>
      <c r="D125" s="8">
        <v>11480</v>
      </c>
      <c r="E125" s="9">
        <v>0.98</v>
      </c>
      <c r="F125" s="19">
        <v>1</v>
      </c>
      <c r="G125" s="8">
        <v>1.4</v>
      </c>
      <c r="H125" s="8">
        <v>1.68</v>
      </c>
      <c r="I125" s="8">
        <v>2.23</v>
      </c>
      <c r="J125" s="10">
        <v>2.57</v>
      </c>
      <c r="K125" s="11"/>
      <c r="L125" s="11">
        <f>SUM(K125*$D125*$E125*$F125*$G125*$L$10)</f>
        <v>0</v>
      </c>
      <c r="M125" s="11"/>
      <c r="N125" s="11">
        <f t="shared" si="328"/>
        <v>0</v>
      </c>
      <c r="O125" s="11"/>
      <c r="P125" s="11">
        <f>SUM(O125*$D125*$E125*$F125*$G125*$P$10)</f>
        <v>0</v>
      </c>
      <c r="Q125" s="12"/>
      <c r="R125" s="11">
        <f>SUM(Q125*$D125*$E125*$F125*$G125*$R$10)</f>
        <v>0</v>
      </c>
      <c r="S125" s="11"/>
      <c r="T125" s="11">
        <f>SUM(S125*$D125*$E125*$F125*$G125*$T$10)</f>
        <v>0</v>
      </c>
      <c r="U125" s="12"/>
      <c r="V125" s="12">
        <f>SUM(U125*$D125*$E125*$F125*$G125*$V$10)</f>
        <v>0</v>
      </c>
      <c r="W125" s="13"/>
      <c r="X125" s="11">
        <f t="shared" si="329"/>
        <v>0</v>
      </c>
      <c r="Y125" s="11"/>
      <c r="Z125" s="11">
        <f>SUM(Y125*$D125*$E125*$F125*$G125*$Z$10)</f>
        <v>0</v>
      </c>
      <c r="AA125" s="11">
        <v>12</v>
      </c>
      <c r="AB125" s="11">
        <f>SUM(AA125*$D125*$E125*$F125*$G125*$AB$10)</f>
        <v>189006.71999999997</v>
      </c>
      <c r="AC125" s="11"/>
      <c r="AD125" s="11">
        <f>SUM(AC125*$D125*$E125*$F125*$G125*$AD$10)</f>
        <v>0</v>
      </c>
      <c r="AE125" s="11"/>
      <c r="AF125" s="11">
        <f>AE125*$D125*$E125*$F125*$H125*$AF$10</f>
        <v>0</v>
      </c>
      <c r="AG125" s="12"/>
      <c r="AH125" s="11">
        <f>AG125*$D125*$E125*$F125*$H125*$AH$10</f>
        <v>0</v>
      </c>
      <c r="AI125" s="116"/>
      <c r="AJ125" s="11">
        <f>SUM(AI125*$D125*$E125*$F125*$G125*$AJ$10)</f>
        <v>0</v>
      </c>
      <c r="AK125" s="12"/>
      <c r="AL125" s="12">
        <f>SUM(AK125*$D125*$E125*$F125*$G125*$AL$10)</f>
        <v>0</v>
      </c>
      <c r="AM125" s="11"/>
      <c r="AN125" s="11">
        <f>SUM(AM125*$D125*$E125*$F125*$G125*$AN$10)</f>
        <v>0</v>
      </c>
      <c r="AO125" s="11"/>
      <c r="AP125" s="11">
        <f>SUM(AO125*$D125*$E125*$F125*$G125*$AP$10)</f>
        <v>0</v>
      </c>
      <c r="AQ125" s="11"/>
      <c r="AR125" s="11">
        <f>SUM(AQ125*$D125*$E125*$F125*$G125*$AR$10)</f>
        <v>0</v>
      </c>
      <c r="AS125" s="11"/>
      <c r="AT125" s="11">
        <f>SUM(AS125*$D125*$E125*$F125*$G125*$AT$10)</f>
        <v>0</v>
      </c>
      <c r="AU125" s="11"/>
      <c r="AV125" s="11">
        <f>SUM(AU125*$D125*$E125*$F125*$G125*$AV$10)</f>
        <v>0</v>
      </c>
      <c r="AW125" s="11"/>
      <c r="AX125" s="11">
        <f>SUM(AW125*$D125*$E125*$F125*$G125*$AX$10)</f>
        <v>0</v>
      </c>
      <c r="AY125" s="11"/>
      <c r="AZ125" s="11">
        <f>SUM(AY125*$D125*$E125*$F125*$G125*$AZ$10)</f>
        <v>0</v>
      </c>
      <c r="BA125" s="11"/>
      <c r="BB125" s="11">
        <f>SUM(BA125*$D125*$E125*$F125*$G125*$BB$10)</f>
        <v>0</v>
      </c>
      <c r="BC125" s="11"/>
      <c r="BD125" s="11">
        <f>SUM(BC125*$D125*$E125*$F125*$G125*$BD$10)</f>
        <v>0</v>
      </c>
      <c r="BE125" s="11"/>
      <c r="BF125" s="11">
        <f>SUM(BE125*$D125*$E125*$F125*$G125*$BF$10)</f>
        <v>0</v>
      </c>
      <c r="BG125" s="11"/>
      <c r="BH125" s="11">
        <f>SUM(BG125*$D125*$E125*$F125*$G125*$BH$10)</f>
        <v>0</v>
      </c>
      <c r="BI125" s="11"/>
      <c r="BJ125" s="11">
        <f>BI125*$D125*$E125*$F125*$H125*$BJ$10</f>
        <v>0</v>
      </c>
      <c r="BK125" s="11"/>
      <c r="BL125" s="11">
        <f>BK125*$D125*$E125*$F125*$H125*$BL$10</f>
        <v>0</v>
      </c>
      <c r="BM125" s="76"/>
      <c r="BN125" s="11">
        <f>BM125*$D125*$E125*$F125*$H125*$BN$10</f>
        <v>0</v>
      </c>
      <c r="BO125" s="71">
        <v>1</v>
      </c>
      <c r="BP125" s="11">
        <f>BO125*$D125*$E125*$F125*$H125*$BP$10</f>
        <v>18900.671999999999</v>
      </c>
      <c r="BQ125" s="12"/>
      <c r="BR125" s="11">
        <f>BQ125*$D125*$E125*$F125*$H125*$BR$10</f>
        <v>0</v>
      </c>
      <c r="BS125" s="115"/>
      <c r="BT125" s="115">
        <f>BS125*$D125*$E125*$F125*$H125*$BT$10</f>
        <v>0</v>
      </c>
      <c r="BU125" s="11"/>
      <c r="BV125" s="11">
        <f>BU125*$D125*$E125*$F125*$H125*$BV$10</f>
        <v>0</v>
      </c>
      <c r="BW125" s="12"/>
      <c r="BX125" s="11">
        <f>BW125*$D125*$E125*$F125*$H125*$BX$10</f>
        <v>0</v>
      </c>
      <c r="BY125" s="71">
        <v>11</v>
      </c>
      <c r="BZ125" s="11">
        <f>BY125*$D125*$E125*$F125*$H125*$BZ$10</f>
        <v>207907.39199999999</v>
      </c>
      <c r="CA125" s="11"/>
      <c r="CB125" s="11">
        <f>CA125*$D125*$E125*$F125*$H125*$CB$10</f>
        <v>0</v>
      </c>
      <c r="CC125" s="11"/>
      <c r="CD125" s="11">
        <f>CC125*$D125*$E125*$F125*$H125*$CD$10</f>
        <v>0</v>
      </c>
      <c r="CE125" s="11"/>
      <c r="CF125" s="11">
        <f>CE125*$D125*$E125*$F125*$H125*$CF$10</f>
        <v>0</v>
      </c>
      <c r="CG125" s="11"/>
      <c r="CH125" s="11">
        <f>CG125*$D125*$E125*$F125*$H125*$CH$10</f>
        <v>0</v>
      </c>
      <c r="CI125" s="12"/>
      <c r="CJ125" s="11">
        <f>CI125*$D125*$E125*$F125*$H125*$CJ$10</f>
        <v>0</v>
      </c>
      <c r="CK125" s="11"/>
      <c r="CL125" s="11">
        <f>CK125*$D125*$E125*$F125*$H125*$CL$10</f>
        <v>0</v>
      </c>
      <c r="CM125" s="12"/>
      <c r="CN125" s="11">
        <f>CM125*$D125*$E125*$F125*$I125*$CN$10</f>
        <v>0</v>
      </c>
      <c r="CO125" s="11"/>
      <c r="CP125" s="11">
        <f>CO125*$D125*$E125*$F125*$J125*$CP$10</f>
        <v>0</v>
      </c>
      <c r="CQ125" s="11"/>
      <c r="CR125" s="11">
        <f>CQ125*D125*E125*F125</f>
        <v>0</v>
      </c>
      <c r="CS125" s="43">
        <f>SUM(M125+K125+W125+O125+Q125+Y125+U125+S125+AA125+AE125+AC125+AG125+AI125+AM125+BI125+BO125+AK125+AW125+AY125+CA125+CC125+BY125+CE125+CG125+BS125+BU125+AO125+AQ125+AS125+AU125+BK125+BM125+BQ125+BA125+BC125+BE125+BG125+BW125+CI125+CK125+CM125+CO125+CQ125)</f>
        <v>24</v>
      </c>
      <c r="CT125" s="43">
        <f>SUM(N125+L125+X125+P125+R125+Z125+V125+T125+AB125+AF125+AD125+AH125+AJ125+AN125+BJ125+BP125+AL125+AX125+AZ125+CB125+CD125+BZ125+CF125+CH125+BT125+BV125+AP125+AR125+AT125+AV125+BL125+BN125+BR125+BB125+BD125+BF125+BH125+BX125+CJ125+CL125+CN125+CP125+CR125)</f>
        <v>415814.78399999999</v>
      </c>
      <c r="CU125" s="42">
        <f t="shared" si="327"/>
        <v>24</v>
      </c>
    </row>
    <row r="126" spans="1:99" x14ac:dyDescent="0.25">
      <c r="A126" s="96">
        <v>27</v>
      </c>
      <c r="B126" s="97"/>
      <c r="C126" s="80" t="s">
        <v>234</v>
      </c>
      <c r="D126" s="85">
        <v>11480</v>
      </c>
      <c r="E126" s="86">
        <v>0.74</v>
      </c>
      <c r="F126" s="82">
        <v>1</v>
      </c>
      <c r="G126" s="85">
        <v>1.4</v>
      </c>
      <c r="H126" s="85">
        <v>1.68</v>
      </c>
      <c r="I126" s="85">
        <v>2.23</v>
      </c>
      <c r="J126" s="90">
        <v>2.57</v>
      </c>
      <c r="K126" s="24">
        <f>K127</f>
        <v>0</v>
      </c>
      <c r="L126" s="24">
        <f>L127</f>
        <v>0</v>
      </c>
      <c r="M126" s="24">
        <f>M127</f>
        <v>0</v>
      </c>
      <c r="N126" s="24">
        <f t="shared" ref="N126:CH126" si="446">N127</f>
        <v>0</v>
      </c>
      <c r="O126" s="24">
        <f t="shared" si="446"/>
        <v>0</v>
      </c>
      <c r="P126" s="24">
        <f t="shared" si="446"/>
        <v>0</v>
      </c>
      <c r="Q126" s="25">
        <f t="shared" si="446"/>
        <v>0</v>
      </c>
      <c r="R126" s="24">
        <f t="shared" si="446"/>
        <v>0</v>
      </c>
      <c r="S126" s="24">
        <f t="shared" si="446"/>
        <v>0</v>
      </c>
      <c r="T126" s="24">
        <f t="shared" si="446"/>
        <v>0</v>
      </c>
      <c r="U126" s="91">
        <f t="shared" si="446"/>
        <v>0</v>
      </c>
      <c r="V126" s="91">
        <f t="shared" si="446"/>
        <v>0</v>
      </c>
      <c r="W126" s="24">
        <f t="shared" si="446"/>
        <v>0</v>
      </c>
      <c r="X126" s="24">
        <f t="shared" si="446"/>
        <v>0</v>
      </c>
      <c r="Y126" s="24">
        <f t="shared" si="446"/>
        <v>0</v>
      </c>
      <c r="Z126" s="24">
        <f t="shared" si="446"/>
        <v>0</v>
      </c>
      <c r="AA126" s="24">
        <f t="shared" si="446"/>
        <v>0</v>
      </c>
      <c r="AB126" s="24">
        <f t="shared" si="446"/>
        <v>0</v>
      </c>
      <c r="AC126" s="24">
        <f>AC127</f>
        <v>3</v>
      </c>
      <c r="AD126" s="24">
        <f>AD127</f>
        <v>35679.839999999997</v>
      </c>
      <c r="AE126" s="24">
        <f t="shared" si="446"/>
        <v>0</v>
      </c>
      <c r="AF126" s="24">
        <f t="shared" si="446"/>
        <v>0</v>
      </c>
      <c r="AG126" s="25">
        <f t="shared" si="446"/>
        <v>0</v>
      </c>
      <c r="AH126" s="24">
        <f t="shared" si="446"/>
        <v>0</v>
      </c>
      <c r="AI126" s="123">
        <v>0</v>
      </c>
      <c r="AJ126" s="92">
        <f t="shared" si="446"/>
        <v>0</v>
      </c>
      <c r="AK126" s="91">
        <f>AK127</f>
        <v>0</v>
      </c>
      <c r="AL126" s="91">
        <f>AL127</f>
        <v>0</v>
      </c>
      <c r="AM126" s="24">
        <f t="shared" si="446"/>
        <v>0</v>
      </c>
      <c r="AN126" s="24">
        <f t="shared" si="446"/>
        <v>0</v>
      </c>
      <c r="AO126" s="24">
        <f t="shared" si="446"/>
        <v>0</v>
      </c>
      <c r="AP126" s="24">
        <f t="shared" si="446"/>
        <v>0</v>
      </c>
      <c r="AQ126" s="24">
        <f t="shared" si="446"/>
        <v>0</v>
      </c>
      <c r="AR126" s="24">
        <f t="shared" si="446"/>
        <v>0</v>
      </c>
      <c r="AS126" s="24">
        <f t="shared" si="446"/>
        <v>0</v>
      </c>
      <c r="AT126" s="24">
        <f t="shared" si="446"/>
        <v>0</v>
      </c>
      <c r="AU126" s="24">
        <f t="shared" si="446"/>
        <v>0</v>
      </c>
      <c r="AV126" s="24">
        <f t="shared" si="446"/>
        <v>0</v>
      </c>
      <c r="AW126" s="24">
        <f t="shared" si="446"/>
        <v>0</v>
      </c>
      <c r="AX126" s="24">
        <f t="shared" si="446"/>
        <v>0</v>
      </c>
      <c r="AY126" s="24">
        <f t="shared" si="446"/>
        <v>0</v>
      </c>
      <c r="AZ126" s="24">
        <f t="shared" si="446"/>
        <v>0</v>
      </c>
      <c r="BA126" s="24">
        <f t="shared" si="446"/>
        <v>0</v>
      </c>
      <c r="BB126" s="24">
        <f t="shared" si="446"/>
        <v>0</v>
      </c>
      <c r="BC126" s="24">
        <f t="shared" si="446"/>
        <v>0</v>
      </c>
      <c r="BD126" s="24">
        <f t="shared" si="446"/>
        <v>0</v>
      </c>
      <c r="BE126" s="24">
        <f t="shared" si="446"/>
        <v>0</v>
      </c>
      <c r="BF126" s="24">
        <f t="shared" si="446"/>
        <v>0</v>
      </c>
      <c r="BG126" s="24">
        <f t="shared" si="446"/>
        <v>0</v>
      </c>
      <c r="BH126" s="24">
        <f t="shared" si="446"/>
        <v>0</v>
      </c>
      <c r="BI126" s="24">
        <f t="shared" si="446"/>
        <v>0</v>
      </c>
      <c r="BJ126" s="24">
        <f t="shared" si="446"/>
        <v>0</v>
      </c>
      <c r="BK126" s="24">
        <f>BK127</f>
        <v>0</v>
      </c>
      <c r="BL126" s="24">
        <f>BL127</f>
        <v>0</v>
      </c>
      <c r="BM126" s="24">
        <f>BM127</f>
        <v>0</v>
      </c>
      <c r="BN126" s="24">
        <f>BN127</f>
        <v>0</v>
      </c>
      <c r="BO126" s="24">
        <f t="shared" si="446"/>
        <v>0</v>
      </c>
      <c r="BP126" s="24">
        <f t="shared" si="446"/>
        <v>0</v>
      </c>
      <c r="BQ126" s="25">
        <f t="shared" si="446"/>
        <v>0</v>
      </c>
      <c r="BR126" s="24">
        <f t="shared" si="446"/>
        <v>0</v>
      </c>
      <c r="BS126" s="122">
        <v>0</v>
      </c>
      <c r="BT126" s="122">
        <f t="shared" si="446"/>
        <v>0</v>
      </c>
      <c r="BU126" s="24">
        <f t="shared" si="446"/>
        <v>0</v>
      </c>
      <c r="BV126" s="24">
        <f t="shared" si="446"/>
        <v>0</v>
      </c>
      <c r="BW126" s="25">
        <f t="shared" si="446"/>
        <v>0</v>
      </c>
      <c r="BX126" s="24">
        <f t="shared" si="446"/>
        <v>0</v>
      </c>
      <c r="BY126" s="24">
        <f t="shared" si="446"/>
        <v>0</v>
      </c>
      <c r="BZ126" s="24">
        <f t="shared" si="446"/>
        <v>0</v>
      </c>
      <c r="CA126" s="24">
        <f t="shared" si="446"/>
        <v>0</v>
      </c>
      <c r="CB126" s="24">
        <f t="shared" si="446"/>
        <v>0</v>
      </c>
      <c r="CC126" s="24">
        <f t="shared" si="446"/>
        <v>0</v>
      </c>
      <c r="CD126" s="24">
        <f t="shared" si="446"/>
        <v>0</v>
      </c>
      <c r="CE126" s="24">
        <f t="shared" si="446"/>
        <v>0</v>
      </c>
      <c r="CF126" s="24">
        <f t="shared" si="446"/>
        <v>0</v>
      </c>
      <c r="CG126" s="24">
        <f t="shared" si="446"/>
        <v>0</v>
      </c>
      <c r="CH126" s="24">
        <f t="shared" si="446"/>
        <v>0</v>
      </c>
      <c r="CI126" s="25">
        <f t="shared" ref="CI126:CT126" si="447">CI127</f>
        <v>2</v>
      </c>
      <c r="CJ126" s="24">
        <f t="shared" si="447"/>
        <v>28543.872000000003</v>
      </c>
      <c r="CK126" s="24">
        <f t="shared" si="447"/>
        <v>0</v>
      </c>
      <c r="CL126" s="24">
        <f t="shared" si="447"/>
        <v>0</v>
      </c>
      <c r="CM126" s="25">
        <v>0</v>
      </c>
      <c r="CN126" s="24">
        <f t="shared" si="447"/>
        <v>0</v>
      </c>
      <c r="CO126" s="24">
        <f t="shared" si="447"/>
        <v>0</v>
      </c>
      <c r="CP126" s="24">
        <f t="shared" si="447"/>
        <v>0</v>
      </c>
      <c r="CQ126" s="24">
        <f t="shared" si="447"/>
        <v>0</v>
      </c>
      <c r="CR126" s="24">
        <f t="shared" si="447"/>
        <v>0</v>
      </c>
      <c r="CS126" s="92">
        <f t="shared" si="447"/>
        <v>5</v>
      </c>
      <c r="CT126" s="92">
        <f t="shared" si="447"/>
        <v>64223.712</v>
      </c>
      <c r="CU126" s="42"/>
    </row>
    <row r="127" spans="1:99" ht="30" x14ac:dyDescent="0.25">
      <c r="A127" s="95"/>
      <c r="B127" s="47">
        <v>84</v>
      </c>
      <c r="C127" s="16" t="s">
        <v>235</v>
      </c>
      <c r="D127" s="8">
        <v>11480</v>
      </c>
      <c r="E127" s="18">
        <v>0.74</v>
      </c>
      <c r="F127" s="19">
        <v>1</v>
      </c>
      <c r="G127" s="8">
        <v>1.4</v>
      </c>
      <c r="H127" s="8">
        <v>1.68</v>
      </c>
      <c r="I127" s="8">
        <v>2.23</v>
      </c>
      <c r="J127" s="10">
        <v>2.57</v>
      </c>
      <c r="K127" s="11"/>
      <c r="L127" s="11">
        <f>SUM(K127*$D127*$E127*$F127*$G127*$L$10)</f>
        <v>0</v>
      </c>
      <c r="M127" s="11"/>
      <c r="N127" s="11">
        <f t="shared" si="328"/>
        <v>0</v>
      </c>
      <c r="O127" s="11"/>
      <c r="P127" s="11">
        <f>SUM(O127*$D127*$E127*$F127*$G127*$P$10)</f>
        <v>0</v>
      </c>
      <c r="Q127" s="12"/>
      <c r="R127" s="11">
        <f>SUM(Q127*$D127*$E127*$F127*$G127*$R$10)</f>
        <v>0</v>
      </c>
      <c r="S127" s="11"/>
      <c r="T127" s="11">
        <f>SUM(S127*$D127*$E127*$F127*$G127*$T$10)</f>
        <v>0</v>
      </c>
      <c r="U127" s="12"/>
      <c r="V127" s="12">
        <f>SUM(U127*$D127*$E127*$F127*$G127*$V$10)</f>
        <v>0</v>
      </c>
      <c r="W127" s="13"/>
      <c r="X127" s="11">
        <f t="shared" si="329"/>
        <v>0</v>
      </c>
      <c r="Y127" s="11"/>
      <c r="Z127" s="11">
        <f>SUM(Y127*$D127*$E127*$F127*$G127*$Z$10)</f>
        <v>0</v>
      </c>
      <c r="AA127" s="11"/>
      <c r="AB127" s="11">
        <f>SUM(AA127*$D127*$E127*$F127*$G127*$AB$10)</f>
        <v>0</v>
      </c>
      <c r="AC127" s="11">
        <v>3</v>
      </c>
      <c r="AD127" s="11">
        <f>SUM(AC127*$D127*$E127*$F127*$G127*$AD$10)</f>
        <v>35679.839999999997</v>
      </c>
      <c r="AE127" s="11"/>
      <c r="AF127" s="11">
        <f>AE127*$D127*$E127*$F127*$H127*$AF$10</f>
        <v>0</v>
      </c>
      <c r="AG127" s="12"/>
      <c r="AH127" s="11">
        <f>AG127*$D127*$E127*$F127*$H127*$AH$10</f>
        <v>0</v>
      </c>
      <c r="AI127" s="116"/>
      <c r="AJ127" s="11">
        <f>SUM(AI127*$D127*$E127*$F127*$G127*$AJ$10)</f>
        <v>0</v>
      </c>
      <c r="AK127" s="12"/>
      <c r="AL127" s="12">
        <f>SUM(AK127*$D127*$E127*$F127*$G127*$AL$10)</f>
        <v>0</v>
      </c>
      <c r="AM127" s="11"/>
      <c r="AN127" s="11">
        <f>SUM(AM127*$D127*$E127*$F127*$G127*$AN$10)</f>
        <v>0</v>
      </c>
      <c r="AO127" s="11"/>
      <c r="AP127" s="11">
        <f>SUM(AO127*$D127*$E127*$F127*$G127*$AP$10)</f>
        <v>0</v>
      </c>
      <c r="AQ127" s="11"/>
      <c r="AR127" s="11">
        <f>SUM(AQ127*$D127*$E127*$F127*$G127*$AR$10)</f>
        <v>0</v>
      </c>
      <c r="AS127" s="11"/>
      <c r="AT127" s="11">
        <f>SUM(AS127*$D127*$E127*$F127*$G127*$AT$10)</f>
        <v>0</v>
      </c>
      <c r="AU127" s="11"/>
      <c r="AV127" s="11">
        <f>SUM(AU127*$D127*$E127*$F127*$G127*$AV$10)</f>
        <v>0</v>
      </c>
      <c r="AW127" s="11"/>
      <c r="AX127" s="11">
        <f>SUM(AW127*$D127*$E127*$F127*$G127*$AX$10)</f>
        <v>0</v>
      </c>
      <c r="AY127" s="11"/>
      <c r="AZ127" s="11">
        <f>SUM(AY127*$D127*$E127*$F127*$G127*$AZ$10)</f>
        <v>0</v>
      </c>
      <c r="BA127" s="11"/>
      <c r="BB127" s="11">
        <f>SUM(BA127*$D127*$E127*$F127*$G127*$BB$10)</f>
        <v>0</v>
      </c>
      <c r="BC127" s="11"/>
      <c r="BD127" s="11">
        <f>SUM(BC127*$D127*$E127*$F127*$G127*$BD$10)</f>
        <v>0</v>
      </c>
      <c r="BE127" s="11"/>
      <c r="BF127" s="11">
        <f>SUM(BE127*$D127*$E127*$F127*$G127*$BF$10)</f>
        <v>0</v>
      </c>
      <c r="BG127" s="11"/>
      <c r="BH127" s="11">
        <f>SUM(BG127*$D127*$E127*$F127*$G127*$BH$10)</f>
        <v>0</v>
      </c>
      <c r="BI127" s="11"/>
      <c r="BJ127" s="11">
        <f>BI127*$D127*$E127*$F127*$H127*$BJ$10</f>
        <v>0</v>
      </c>
      <c r="BK127" s="11"/>
      <c r="BL127" s="11">
        <f>BK127*$D127*$E127*$F127*$H127*$BL$10</f>
        <v>0</v>
      </c>
      <c r="BM127" s="76"/>
      <c r="BN127" s="11">
        <f>BM127*$D127*$E127*$F127*$H127*$BN$10</f>
        <v>0</v>
      </c>
      <c r="BO127" s="11"/>
      <c r="BP127" s="11">
        <f>BO127*$D127*$E127*$F127*$H127*$BP$10</f>
        <v>0</v>
      </c>
      <c r="BQ127" s="12"/>
      <c r="BR127" s="11">
        <f>BQ127*$D127*$E127*$F127*$H127*$BR$10</f>
        <v>0</v>
      </c>
      <c r="BS127" s="115"/>
      <c r="BT127" s="115">
        <f>BS127*$D127*$E127*$F127*$H127*$BT$10</f>
        <v>0</v>
      </c>
      <c r="BU127" s="11"/>
      <c r="BV127" s="11">
        <f>BU127*$D127*$E127*$F127*$H127*$BV$10</f>
        <v>0</v>
      </c>
      <c r="BW127" s="12"/>
      <c r="BX127" s="11">
        <f>BW127*$D127*$E127*$F127*$H127*$BX$10</f>
        <v>0</v>
      </c>
      <c r="BY127" s="71"/>
      <c r="BZ127" s="11">
        <f>BY127*$D127*$E127*$F127*$H127*$BZ$10</f>
        <v>0</v>
      </c>
      <c r="CA127" s="11"/>
      <c r="CB127" s="11">
        <f>CA127*$D127*$E127*$F127*$H127*$CB$10</f>
        <v>0</v>
      </c>
      <c r="CC127" s="11"/>
      <c r="CD127" s="11">
        <f>CC127*$D127*$E127*$F127*$H127*$CD$10</f>
        <v>0</v>
      </c>
      <c r="CE127" s="11"/>
      <c r="CF127" s="11">
        <f>CE127*$D127*$E127*$F127*$H127*$CF$10</f>
        <v>0</v>
      </c>
      <c r="CG127" s="11"/>
      <c r="CH127" s="11">
        <f>CG127*$D127*$E127*$F127*$H127*$CH$10</f>
        <v>0</v>
      </c>
      <c r="CI127" s="12">
        <v>2</v>
      </c>
      <c r="CJ127" s="11">
        <f>CI127*$D127*$E127*$F127*$H127*$CJ$10</f>
        <v>28543.872000000003</v>
      </c>
      <c r="CK127" s="11"/>
      <c r="CL127" s="11">
        <f>CK127*$D127*$E127*$F127*$H127*$CL$10</f>
        <v>0</v>
      </c>
      <c r="CM127" s="12"/>
      <c r="CN127" s="11">
        <f>CM127*$D127*$E127*$F127*$I127*$CN$10</f>
        <v>0</v>
      </c>
      <c r="CO127" s="11"/>
      <c r="CP127" s="11">
        <f>CO127*$D127*$E127*$F127*$J127*$CP$10</f>
        <v>0</v>
      </c>
      <c r="CQ127" s="11"/>
      <c r="CR127" s="11">
        <f>CQ127*D127*E127*F127</f>
        <v>0</v>
      </c>
      <c r="CS127" s="43">
        <f>SUM(M127+K127+W127+O127+Q127+Y127+U127+S127+AA127+AE127+AC127+AG127+AI127+AM127+BI127+BO127+AK127+AW127+AY127+CA127+CC127+BY127+CE127+CG127+BS127+BU127+AO127+AQ127+AS127+AU127+BK127+BM127+BQ127+BA127+BC127+BE127+BG127+BW127+CI127+CK127+CM127+CO127+CQ127)</f>
        <v>5</v>
      </c>
      <c r="CT127" s="43">
        <f>SUM(N127+L127+X127+P127+R127+Z127+V127+T127+AB127+AF127+AD127+AH127+AJ127+AN127+BJ127+BP127+AL127+AX127+AZ127+CB127+CD127+BZ127+CF127+CH127+BT127+BV127+AP127+AR127+AT127+AV127+BL127+BN127+BR127+BB127+BD127+BF127+BH127+BX127+CJ127+CL127+CN127+CP127+CR127)</f>
        <v>64223.712</v>
      </c>
      <c r="CU127" s="42">
        <f t="shared" si="327"/>
        <v>5</v>
      </c>
    </row>
    <row r="128" spans="1:99" s="46" customFormat="1" x14ac:dyDescent="0.25">
      <c r="A128" s="96">
        <v>28</v>
      </c>
      <c r="B128" s="96"/>
      <c r="C128" s="80" t="s">
        <v>236</v>
      </c>
      <c r="D128" s="85">
        <v>11480</v>
      </c>
      <c r="E128" s="86">
        <v>1.32</v>
      </c>
      <c r="F128" s="82">
        <v>1</v>
      </c>
      <c r="G128" s="85">
        <v>1.4</v>
      </c>
      <c r="H128" s="85">
        <v>1.68</v>
      </c>
      <c r="I128" s="85">
        <v>2.23</v>
      </c>
      <c r="J128" s="90">
        <v>2.57</v>
      </c>
      <c r="K128" s="24">
        <f>K129</f>
        <v>0</v>
      </c>
      <c r="L128" s="24">
        <f>L129</f>
        <v>0</v>
      </c>
      <c r="M128" s="24">
        <f>M129</f>
        <v>0</v>
      </c>
      <c r="N128" s="24">
        <f t="shared" ref="N128:CH128" si="448">N129</f>
        <v>0</v>
      </c>
      <c r="O128" s="24">
        <f t="shared" si="448"/>
        <v>0</v>
      </c>
      <c r="P128" s="24">
        <f t="shared" si="448"/>
        <v>0</v>
      </c>
      <c r="Q128" s="25">
        <f t="shared" si="448"/>
        <v>0</v>
      </c>
      <c r="R128" s="24">
        <f t="shared" si="448"/>
        <v>0</v>
      </c>
      <c r="S128" s="24">
        <f t="shared" si="448"/>
        <v>0</v>
      </c>
      <c r="T128" s="24">
        <f t="shared" si="448"/>
        <v>0</v>
      </c>
      <c r="U128" s="91">
        <f t="shared" si="448"/>
        <v>0</v>
      </c>
      <c r="V128" s="91">
        <f t="shared" si="448"/>
        <v>0</v>
      </c>
      <c r="W128" s="24">
        <f t="shared" si="448"/>
        <v>0</v>
      </c>
      <c r="X128" s="24">
        <f t="shared" si="448"/>
        <v>0</v>
      </c>
      <c r="Y128" s="24">
        <f t="shared" si="448"/>
        <v>0</v>
      </c>
      <c r="Z128" s="24">
        <f t="shared" si="448"/>
        <v>0</v>
      </c>
      <c r="AA128" s="24">
        <f t="shared" si="448"/>
        <v>0</v>
      </c>
      <c r="AB128" s="24">
        <f t="shared" si="448"/>
        <v>0</v>
      </c>
      <c r="AC128" s="24">
        <f>AC129</f>
        <v>0</v>
      </c>
      <c r="AD128" s="24">
        <f>AD129</f>
        <v>0</v>
      </c>
      <c r="AE128" s="24">
        <f t="shared" si="448"/>
        <v>0</v>
      </c>
      <c r="AF128" s="24">
        <f t="shared" si="448"/>
        <v>0</v>
      </c>
      <c r="AG128" s="25">
        <f t="shared" si="448"/>
        <v>0</v>
      </c>
      <c r="AH128" s="24">
        <f t="shared" si="448"/>
        <v>0</v>
      </c>
      <c r="AI128" s="123">
        <v>0</v>
      </c>
      <c r="AJ128" s="92">
        <f t="shared" si="448"/>
        <v>0</v>
      </c>
      <c r="AK128" s="91">
        <f>AK129</f>
        <v>0</v>
      </c>
      <c r="AL128" s="91">
        <f>AL129</f>
        <v>0</v>
      </c>
      <c r="AM128" s="24">
        <f t="shared" si="448"/>
        <v>0</v>
      </c>
      <c r="AN128" s="24">
        <f t="shared" si="448"/>
        <v>0</v>
      </c>
      <c r="AO128" s="24">
        <f t="shared" si="448"/>
        <v>0</v>
      </c>
      <c r="AP128" s="24">
        <f t="shared" si="448"/>
        <v>0</v>
      </c>
      <c r="AQ128" s="24">
        <f t="shared" si="448"/>
        <v>0</v>
      </c>
      <c r="AR128" s="24">
        <f t="shared" si="448"/>
        <v>0</v>
      </c>
      <c r="AS128" s="24">
        <f t="shared" si="448"/>
        <v>0</v>
      </c>
      <c r="AT128" s="24">
        <f t="shared" si="448"/>
        <v>0</v>
      </c>
      <c r="AU128" s="24">
        <f t="shared" si="448"/>
        <v>0</v>
      </c>
      <c r="AV128" s="24">
        <f t="shared" si="448"/>
        <v>0</v>
      </c>
      <c r="AW128" s="24">
        <f t="shared" si="448"/>
        <v>0</v>
      </c>
      <c r="AX128" s="24">
        <f t="shared" si="448"/>
        <v>0</v>
      </c>
      <c r="AY128" s="24">
        <f t="shared" si="448"/>
        <v>0</v>
      </c>
      <c r="AZ128" s="24">
        <f t="shared" si="448"/>
        <v>0</v>
      </c>
      <c r="BA128" s="24">
        <f t="shared" si="448"/>
        <v>0</v>
      </c>
      <c r="BB128" s="24">
        <f t="shared" si="448"/>
        <v>0</v>
      </c>
      <c r="BC128" s="24">
        <f t="shared" si="448"/>
        <v>0</v>
      </c>
      <c r="BD128" s="24">
        <f t="shared" si="448"/>
        <v>0</v>
      </c>
      <c r="BE128" s="24">
        <f t="shared" si="448"/>
        <v>0</v>
      </c>
      <c r="BF128" s="24">
        <f t="shared" si="448"/>
        <v>0</v>
      </c>
      <c r="BG128" s="24">
        <f t="shared" si="448"/>
        <v>0</v>
      </c>
      <c r="BH128" s="24">
        <f t="shared" si="448"/>
        <v>0</v>
      </c>
      <c r="BI128" s="24">
        <f t="shared" si="448"/>
        <v>0</v>
      </c>
      <c r="BJ128" s="24">
        <f t="shared" si="448"/>
        <v>0</v>
      </c>
      <c r="BK128" s="24">
        <f>BK129</f>
        <v>0</v>
      </c>
      <c r="BL128" s="24">
        <f>BL129</f>
        <v>0</v>
      </c>
      <c r="BM128" s="24">
        <f>BM129</f>
        <v>0</v>
      </c>
      <c r="BN128" s="24">
        <f>BN129</f>
        <v>0</v>
      </c>
      <c r="BO128" s="24">
        <f t="shared" si="448"/>
        <v>0</v>
      </c>
      <c r="BP128" s="24">
        <f t="shared" si="448"/>
        <v>0</v>
      </c>
      <c r="BQ128" s="25">
        <f t="shared" si="448"/>
        <v>0</v>
      </c>
      <c r="BR128" s="24">
        <f t="shared" si="448"/>
        <v>0</v>
      </c>
      <c r="BS128" s="122">
        <v>0</v>
      </c>
      <c r="BT128" s="122">
        <f t="shared" si="448"/>
        <v>0</v>
      </c>
      <c r="BU128" s="24">
        <f t="shared" si="448"/>
        <v>0</v>
      </c>
      <c r="BV128" s="24">
        <f t="shared" si="448"/>
        <v>0</v>
      </c>
      <c r="BW128" s="25">
        <f t="shared" si="448"/>
        <v>0</v>
      </c>
      <c r="BX128" s="24">
        <f t="shared" si="448"/>
        <v>0</v>
      </c>
      <c r="BY128" s="24">
        <f t="shared" si="448"/>
        <v>0</v>
      </c>
      <c r="BZ128" s="24">
        <f t="shared" si="448"/>
        <v>0</v>
      </c>
      <c r="CA128" s="24">
        <f t="shared" si="448"/>
        <v>0</v>
      </c>
      <c r="CB128" s="24">
        <f t="shared" si="448"/>
        <v>0</v>
      </c>
      <c r="CC128" s="24">
        <f t="shared" si="448"/>
        <v>0</v>
      </c>
      <c r="CD128" s="24">
        <f t="shared" si="448"/>
        <v>0</v>
      </c>
      <c r="CE128" s="24">
        <f t="shared" si="448"/>
        <v>0</v>
      </c>
      <c r="CF128" s="24">
        <f t="shared" si="448"/>
        <v>0</v>
      </c>
      <c r="CG128" s="24">
        <f t="shared" si="448"/>
        <v>0</v>
      </c>
      <c r="CH128" s="24">
        <f t="shared" si="448"/>
        <v>0</v>
      </c>
      <c r="CI128" s="25">
        <f t="shared" ref="CI128:CT128" si="449">CI129</f>
        <v>0</v>
      </c>
      <c r="CJ128" s="24">
        <f t="shared" si="449"/>
        <v>0</v>
      </c>
      <c r="CK128" s="24">
        <f t="shared" si="449"/>
        <v>0</v>
      </c>
      <c r="CL128" s="24">
        <f t="shared" si="449"/>
        <v>0</v>
      </c>
      <c r="CM128" s="25">
        <v>0</v>
      </c>
      <c r="CN128" s="24">
        <f t="shared" si="449"/>
        <v>0</v>
      </c>
      <c r="CO128" s="24">
        <f t="shared" si="449"/>
        <v>0</v>
      </c>
      <c r="CP128" s="24">
        <f t="shared" si="449"/>
        <v>0</v>
      </c>
      <c r="CQ128" s="24">
        <f t="shared" si="449"/>
        <v>0</v>
      </c>
      <c r="CR128" s="24">
        <f t="shared" si="449"/>
        <v>0</v>
      </c>
      <c r="CS128" s="92">
        <f t="shared" si="449"/>
        <v>0</v>
      </c>
      <c r="CT128" s="92">
        <f t="shared" si="449"/>
        <v>0</v>
      </c>
      <c r="CU128" s="42">
        <f t="shared" si="327"/>
        <v>0</v>
      </c>
    </row>
    <row r="129" spans="1:99" ht="45" x14ac:dyDescent="0.25">
      <c r="A129" s="95"/>
      <c r="B129" s="47">
        <v>85</v>
      </c>
      <c r="C129" s="7" t="s">
        <v>237</v>
      </c>
      <c r="D129" s="8">
        <v>11480</v>
      </c>
      <c r="E129" s="9">
        <v>1.32</v>
      </c>
      <c r="F129" s="19">
        <v>1</v>
      </c>
      <c r="G129" s="8">
        <v>1.4</v>
      </c>
      <c r="H129" s="8">
        <v>1.68</v>
      </c>
      <c r="I129" s="8">
        <v>2.23</v>
      </c>
      <c r="J129" s="10">
        <v>2.57</v>
      </c>
      <c r="K129" s="11">
        <v>0</v>
      </c>
      <c r="L129" s="11">
        <f>SUM(K129*$D129*$E129*$F129*$G129*$L$10)</f>
        <v>0</v>
      </c>
      <c r="M129" s="11">
        <v>0</v>
      </c>
      <c r="N129" s="11">
        <f t="shared" si="328"/>
        <v>0</v>
      </c>
      <c r="O129" s="11">
        <v>0</v>
      </c>
      <c r="P129" s="11">
        <f>SUM(O129*$D129*$E129*$F129*$G129*$P$10)</f>
        <v>0</v>
      </c>
      <c r="Q129" s="12">
        <v>0</v>
      </c>
      <c r="R129" s="11">
        <f>SUM(Q129*$D129*$E129*$F129*$G129*$R$10)</f>
        <v>0</v>
      </c>
      <c r="S129" s="11">
        <v>0</v>
      </c>
      <c r="T129" s="11">
        <f>SUM(S129*$D129*$E129*$F129*$G129*$T$10)</f>
        <v>0</v>
      </c>
      <c r="U129" s="12"/>
      <c r="V129" s="12">
        <f>SUM(U129*$D129*$E129*$F129*$G129*$V$10)</f>
        <v>0</v>
      </c>
      <c r="W129" s="13"/>
      <c r="X129" s="11">
        <f t="shared" si="329"/>
        <v>0</v>
      </c>
      <c r="Y129" s="11">
        <v>0</v>
      </c>
      <c r="Z129" s="11">
        <f>SUM(Y129*$D129*$E129*$F129*$G129*$Z$10)</f>
        <v>0</v>
      </c>
      <c r="AA129" s="11">
        <v>0</v>
      </c>
      <c r="AB129" s="11">
        <f>SUM(AA129*$D129*$E129*$F129*$G129*$AB$10)</f>
        <v>0</v>
      </c>
      <c r="AC129" s="11">
        <v>0</v>
      </c>
      <c r="AD129" s="11">
        <f>SUM(AC129*$D129*$E129*$F129*$G129*$AD$10)</f>
        <v>0</v>
      </c>
      <c r="AE129" s="11">
        <v>0</v>
      </c>
      <c r="AF129" s="11">
        <f>AE129*$D129*$E129*$F129*$H129*$AF$10</f>
        <v>0</v>
      </c>
      <c r="AG129" s="12">
        <v>0</v>
      </c>
      <c r="AH129" s="11">
        <f>AG129*$D129*$E129*$F129*$H129*$AH$10</f>
        <v>0</v>
      </c>
      <c r="AI129" s="116"/>
      <c r="AJ129" s="11">
        <f>SUM(AI129*$D129*$E129*$F129*$G129*$AJ$10)</f>
        <v>0</v>
      </c>
      <c r="AK129" s="12"/>
      <c r="AL129" s="12">
        <f>SUM(AK129*$D129*$E129*$F129*$G129*$AL$10)</f>
        <v>0</v>
      </c>
      <c r="AM129" s="11">
        <v>0</v>
      </c>
      <c r="AN129" s="11">
        <f>SUM(AM129*$D129*$E129*$F129*$G129*$AN$10)</f>
        <v>0</v>
      </c>
      <c r="AO129" s="11">
        <v>0</v>
      </c>
      <c r="AP129" s="11">
        <f>SUM(AO129*$D129*$E129*$F129*$G129*$AP$10)</f>
        <v>0</v>
      </c>
      <c r="AQ129" s="11"/>
      <c r="AR129" s="11">
        <f>SUM(AQ129*$D129*$E129*$F129*$G129*$AR$10)</f>
        <v>0</v>
      </c>
      <c r="AS129" s="11"/>
      <c r="AT129" s="11">
        <f>SUM(AS129*$D129*$E129*$F129*$G129*$AT$10)</f>
        <v>0</v>
      </c>
      <c r="AU129" s="11"/>
      <c r="AV129" s="11">
        <f>SUM(AU129*$D129*$E129*$F129*$G129*$AV$10)</f>
        <v>0</v>
      </c>
      <c r="AW129" s="11">
        <v>0</v>
      </c>
      <c r="AX129" s="11">
        <f>SUM(AW129*$D129*$E129*$F129*$G129*$AX$10)</f>
        <v>0</v>
      </c>
      <c r="AY129" s="11">
        <v>0</v>
      </c>
      <c r="AZ129" s="11">
        <f>SUM(AY129*$D129*$E129*$F129*$G129*$AZ$10)</f>
        <v>0</v>
      </c>
      <c r="BA129" s="11">
        <v>0</v>
      </c>
      <c r="BB129" s="11">
        <f>SUM(BA129*$D129*$E129*$F129*$G129*$BB$10)</f>
        <v>0</v>
      </c>
      <c r="BC129" s="11">
        <v>0</v>
      </c>
      <c r="BD129" s="11">
        <f>SUM(BC129*$D129*$E129*$F129*$G129*$BD$10)</f>
        <v>0</v>
      </c>
      <c r="BE129" s="11">
        <v>0</v>
      </c>
      <c r="BF129" s="11">
        <f>SUM(BE129*$D129*$E129*$F129*$G129*$BF$10)</f>
        <v>0</v>
      </c>
      <c r="BG129" s="11"/>
      <c r="BH129" s="11">
        <f>SUM(BG129*$D129*$E129*$F129*$G129*$BH$10)</f>
        <v>0</v>
      </c>
      <c r="BI129" s="11">
        <v>0</v>
      </c>
      <c r="BJ129" s="11">
        <f>BI129*$D129*$E129*$F129*$H129*$BJ$10</f>
        <v>0</v>
      </c>
      <c r="BK129" s="11">
        <v>0</v>
      </c>
      <c r="BL129" s="11">
        <f>BK129*$D129*$E129*$F129*$H129*$BL$10</f>
        <v>0</v>
      </c>
      <c r="BM129" s="76">
        <v>0</v>
      </c>
      <c r="BN129" s="11">
        <f>BM129*$D129*$E129*$F129*$H129*$BN$10</f>
        <v>0</v>
      </c>
      <c r="BO129" s="11">
        <v>0</v>
      </c>
      <c r="BP129" s="11">
        <f>BO129*$D129*$E129*$F129*$H129*$BP$10</f>
        <v>0</v>
      </c>
      <c r="BQ129" s="12">
        <v>0</v>
      </c>
      <c r="BR129" s="11">
        <f>BQ129*$D129*$E129*$F129*$H129*$BR$10</f>
        <v>0</v>
      </c>
      <c r="BS129" s="115">
        <v>0</v>
      </c>
      <c r="BT129" s="115">
        <f>BS129*$D129*$E129*$F129*$H129*$BT$10</f>
        <v>0</v>
      </c>
      <c r="BU129" s="11">
        <v>0</v>
      </c>
      <c r="BV129" s="11">
        <f>BU129*$D129*$E129*$F129*$H129*$BV$10</f>
        <v>0</v>
      </c>
      <c r="BW129" s="12"/>
      <c r="BX129" s="11">
        <f>BW129*$D129*$E129*$F129*$H129*$BX$10</f>
        <v>0</v>
      </c>
      <c r="BY129" s="11">
        <v>0</v>
      </c>
      <c r="BZ129" s="11">
        <f>BY129*$D129*$E129*$F129*$H129*$BZ$10</f>
        <v>0</v>
      </c>
      <c r="CA129" s="11">
        <v>0</v>
      </c>
      <c r="CB129" s="11">
        <f>CA129*$D129*$E129*$F129*$H129*$CB$10</f>
        <v>0</v>
      </c>
      <c r="CC129" s="11">
        <v>0</v>
      </c>
      <c r="CD129" s="11">
        <f>CC129*$D129*$E129*$F129*$H129*$CD$10</f>
        <v>0</v>
      </c>
      <c r="CE129" s="11">
        <v>0</v>
      </c>
      <c r="CF129" s="11">
        <f>CE129*$D129*$E129*$F129*$H129*$CF$10</f>
        <v>0</v>
      </c>
      <c r="CG129" s="11"/>
      <c r="CH129" s="11">
        <f>CG129*$D129*$E129*$F129*$H129*$CH$10</f>
        <v>0</v>
      </c>
      <c r="CI129" s="12"/>
      <c r="CJ129" s="11">
        <f>CI129*$D129*$E129*$F129*$H129*$CJ$10</f>
        <v>0</v>
      </c>
      <c r="CK129" s="11">
        <v>0</v>
      </c>
      <c r="CL129" s="11">
        <f>CK129*$D129*$E129*$F129*$H129*$CL$10</f>
        <v>0</v>
      </c>
      <c r="CM129" s="12">
        <v>0</v>
      </c>
      <c r="CN129" s="11">
        <f>CM129*$D129*$E129*$F129*$I129*$CN$10</f>
        <v>0</v>
      </c>
      <c r="CO129" s="11">
        <v>0</v>
      </c>
      <c r="CP129" s="11">
        <f>CO129*$D129*$E129*$F129*$J129*$CP$10</f>
        <v>0</v>
      </c>
      <c r="CQ129" s="11"/>
      <c r="CR129" s="11">
        <f>CQ129*D129*E129*F129</f>
        <v>0</v>
      </c>
      <c r="CS129" s="43">
        <f>SUM(M129+K129+W129+O129+Q129+Y129+U129+S129+AA129+AE129+AC129+AG129+AI129+AM129+BI129+BO129+AK129+AW129+AY129+CA129+CC129+BY129+CE129+CG129+BS129+BU129+AO129+AQ129+AS129+AU129+BK129+BM129+BQ129+BA129+BC129+BE129+BG129+BW129+CI129+CK129+CM129+CO129+CQ129)</f>
        <v>0</v>
      </c>
      <c r="CT129" s="43">
        <f>SUM(N129+L129+X129+P129+R129+Z129+V129+T129+AB129+AF129+AD129+AH129+AJ129+AN129+BJ129+BP129+AL129+AX129+AZ129+CB129+CD129+BZ129+CF129+CH129+BT129+BV129+AP129+AR129+AT129+AV129+BL129+BN129+BR129+BB129+BD129+BF129+BH129+BX129+CJ129+CL129+CN129+CP129+CR129)</f>
        <v>0</v>
      </c>
      <c r="CU129" s="42">
        <f t="shared" si="327"/>
        <v>0</v>
      </c>
    </row>
    <row r="130" spans="1:99" x14ac:dyDescent="0.25">
      <c r="A130" s="96">
        <v>29</v>
      </c>
      <c r="B130" s="97"/>
      <c r="C130" s="80" t="s">
        <v>238</v>
      </c>
      <c r="D130" s="85">
        <v>11480</v>
      </c>
      <c r="E130" s="86">
        <v>1.25</v>
      </c>
      <c r="F130" s="82">
        <v>1</v>
      </c>
      <c r="G130" s="85">
        <v>1.4</v>
      </c>
      <c r="H130" s="85">
        <v>1.68</v>
      </c>
      <c r="I130" s="85">
        <v>2.23</v>
      </c>
      <c r="J130" s="90">
        <v>2.57</v>
      </c>
      <c r="K130" s="24">
        <f t="shared" ref="K130" si="450">SUM(K131:K134)</f>
        <v>0</v>
      </c>
      <c r="L130" s="24">
        <f>SUM(L131:L134)</f>
        <v>0</v>
      </c>
      <c r="M130" s="24">
        <f t="shared" ref="M130:BQ130" si="451">SUM(M131:M134)</f>
        <v>63</v>
      </c>
      <c r="N130" s="24">
        <f t="shared" si="451"/>
        <v>2116200.2399999998</v>
      </c>
      <c r="O130" s="24">
        <f t="shared" si="451"/>
        <v>212</v>
      </c>
      <c r="P130" s="24">
        <f>SUM(P131:P134)</f>
        <v>4019767.92</v>
      </c>
      <c r="Q130" s="25">
        <f t="shared" ref="Q130" si="452">SUM(Q131:Q134)</f>
        <v>0</v>
      </c>
      <c r="R130" s="24">
        <f>SUM(R131:R134)</f>
        <v>0</v>
      </c>
      <c r="S130" s="24">
        <f t="shared" ref="S130" si="453">SUM(S131:S134)</f>
        <v>0</v>
      </c>
      <c r="T130" s="24">
        <f>SUM(T131:T134)</f>
        <v>0</v>
      </c>
      <c r="U130" s="91">
        <f t="shared" ref="U130" si="454">SUM(U131:U134)</f>
        <v>0</v>
      </c>
      <c r="V130" s="91">
        <f>SUM(V131:V134)</f>
        <v>0</v>
      </c>
      <c r="W130" s="24">
        <f t="shared" ref="W130" si="455">SUM(W131:W134)</f>
        <v>0</v>
      </c>
      <c r="X130" s="24">
        <f t="shared" si="451"/>
        <v>0</v>
      </c>
      <c r="Y130" s="24">
        <f t="shared" si="451"/>
        <v>1</v>
      </c>
      <c r="Z130" s="24">
        <f t="shared" si="451"/>
        <v>16875.599999999999</v>
      </c>
      <c r="AA130" s="24">
        <f t="shared" si="451"/>
        <v>80</v>
      </c>
      <c r="AB130" s="24">
        <f t="shared" si="451"/>
        <v>1381388.4</v>
      </c>
      <c r="AC130" s="24">
        <f t="shared" si="451"/>
        <v>15</v>
      </c>
      <c r="AD130" s="24">
        <f>SUM(AD131:AD134)</f>
        <v>253133.99999999997</v>
      </c>
      <c r="AE130" s="24">
        <f t="shared" ref="AE130" si="456">SUM(AE131:AE134)</f>
        <v>0</v>
      </c>
      <c r="AF130" s="24">
        <f t="shared" si="451"/>
        <v>0</v>
      </c>
      <c r="AG130" s="25">
        <f t="shared" si="451"/>
        <v>110</v>
      </c>
      <c r="AH130" s="24">
        <f t="shared" si="451"/>
        <v>2227579.1999999997</v>
      </c>
      <c r="AI130" s="123">
        <v>0</v>
      </c>
      <c r="AJ130" s="92">
        <f t="shared" si="451"/>
        <v>0</v>
      </c>
      <c r="AK130" s="91">
        <f t="shared" si="451"/>
        <v>0</v>
      </c>
      <c r="AL130" s="91">
        <f>SUM(AL131:AL134)</f>
        <v>0</v>
      </c>
      <c r="AM130" s="24">
        <f t="shared" ref="AM130" si="457">SUM(AM131:AM134)</f>
        <v>0</v>
      </c>
      <c r="AN130" s="24">
        <f t="shared" si="451"/>
        <v>0</v>
      </c>
      <c r="AO130" s="24">
        <f t="shared" si="451"/>
        <v>0</v>
      </c>
      <c r="AP130" s="24">
        <f>SUM(AP131:AP134)</f>
        <v>0</v>
      </c>
      <c r="AQ130" s="24">
        <f t="shared" ref="AQ130" si="458">SUM(AQ131:AQ134)</f>
        <v>0</v>
      </c>
      <c r="AR130" s="24">
        <f>SUM(AR131:AR134)</f>
        <v>0</v>
      </c>
      <c r="AS130" s="24">
        <f t="shared" ref="AS130" si="459">SUM(AS131:AS134)</f>
        <v>0</v>
      </c>
      <c r="AT130" s="24">
        <f>SUM(AT131:AT134)</f>
        <v>0</v>
      </c>
      <c r="AU130" s="24">
        <f t="shared" ref="AU130" si="460">SUM(AU131:AU134)</f>
        <v>3</v>
      </c>
      <c r="AV130" s="24">
        <f>SUM(AV131:AV134)</f>
        <v>50626.799999999996</v>
      </c>
      <c r="AW130" s="24">
        <f>SUM(AW131:AW134)</f>
        <v>33</v>
      </c>
      <c r="AX130" s="24">
        <f>SUM(AX131:AX134)</f>
        <v>556894.79999999993</v>
      </c>
      <c r="AY130" s="24">
        <f>SUM(AY131:AY134)</f>
        <v>60</v>
      </c>
      <c r="AZ130" s="24">
        <f>SUM(AZ131:AZ134)</f>
        <v>1012535.9999999999</v>
      </c>
      <c r="BA130" s="24">
        <f t="shared" ref="BA130" si="461">SUM(BA131:BA134)</f>
        <v>151</v>
      </c>
      <c r="BB130" s="24">
        <f>SUM(BB131:BB134)</f>
        <v>2548215.5999999996</v>
      </c>
      <c r="BC130" s="24">
        <f t="shared" ref="BC130" si="462">SUM(BC131:BC134)</f>
        <v>0</v>
      </c>
      <c r="BD130" s="24">
        <f>SUM(BD131:BD134)</f>
        <v>0</v>
      </c>
      <c r="BE130" s="24">
        <f t="shared" ref="BE130" si="463">SUM(BE131:BE134)</f>
        <v>0</v>
      </c>
      <c r="BF130" s="24">
        <f>SUM(BF131:BF134)</f>
        <v>0</v>
      </c>
      <c r="BG130" s="24">
        <f>SUM(BG131:BG134)</f>
        <v>41</v>
      </c>
      <c r="BH130" s="24">
        <f>SUM(BH131:BH134)</f>
        <v>691899.6</v>
      </c>
      <c r="BI130" s="24">
        <f t="shared" ref="BI130" si="464">SUM(BI131:BI134)</f>
        <v>5</v>
      </c>
      <c r="BJ130" s="24">
        <f t="shared" si="451"/>
        <v>101253.59999999999</v>
      </c>
      <c r="BK130" s="24">
        <f t="shared" si="451"/>
        <v>0</v>
      </c>
      <c r="BL130" s="24">
        <f>SUM(BL131:BL134)</f>
        <v>0</v>
      </c>
      <c r="BM130" s="24">
        <f t="shared" ref="BM130" si="465">SUM(BM131:BM134)</f>
        <v>0</v>
      </c>
      <c r="BN130" s="24">
        <f>SUM(BN131:BN134)</f>
        <v>0</v>
      </c>
      <c r="BO130" s="24">
        <f t="shared" ref="BO130" si="466">SUM(BO131:BO134)</f>
        <v>81</v>
      </c>
      <c r="BP130" s="24">
        <f t="shared" si="451"/>
        <v>1977434.5919999997</v>
      </c>
      <c r="BQ130" s="25">
        <f t="shared" si="451"/>
        <v>0</v>
      </c>
      <c r="BR130" s="24">
        <f>SUM(BR131:BR134)</f>
        <v>0</v>
      </c>
      <c r="BS130" s="122">
        <v>105</v>
      </c>
      <c r="BT130" s="122">
        <f>SUM(BT131:BT134)</f>
        <v>2427193.44</v>
      </c>
      <c r="BU130" s="24">
        <f>SUM(BU131:BU134)</f>
        <v>55</v>
      </c>
      <c r="BV130" s="24">
        <f>SUM(BV131:BV134)</f>
        <v>1113789.5999999999</v>
      </c>
      <c r="BW130" s="25">
        <f t="shared" ref="BW130" si="467">SUM(BW131:BW134)</f>
        <v>81</v>
      </c>
      <c r="BX130" s="24">
        <f>SUM(BX131:BX134)</f>
        <v>1640308.3199999998</v>
      </c>
      <c r="BY130" s="24">
        <f>SUM(BY131:BY134)</f>
        <v>103</v>
      </c>
      <c r="BZ130" s="24">
        <f>SUM(BZ131:BZ134)</f>
        <v>2165284.128</v>
      </c>
      <c r="CA130" s="24">
        <f t="shared" ref="CA130:CT130" si="468">SUM(CA131:CA134)</f>
        <v>0</v>
      </c>
      <c r="CB130" s="24">
        <f t="shared" si="468"/>
        <v>0</v>
      </c>
      <c r="CC130" s="24">
        <f t="shared" si="468"/>
        <v>23</v>
      </c>
      <c r="CD130" s="24">
        <f t="shared" si="468"/>
        <v>465766.56</v>
      </c>
      <c r="CE130" s="24">
        <f t="shared" si="468"/>
        <v>13</v>
      </c>
      <c r="CF130" s="24">
        <f t="shared" si="468"/>
        <v>263259.36</v>
      </c>
      <c r="CG130" s="24">
        <f t="shared" si="468"/>
        <v>3</v>
      </c>
      <c r="CH130" s="24">
        <f t="shared" si="468"/>
        <v>60752.159999999996</v>
      </c>
      <c r="CI130" s="25">
        <f t="shared" si="468"/>
        <v>40</v>
      </c>
      <c r="CJ130" s="24">
        <f t="shared" si="468"/>
        <v>810028.79999999993</v>
      </c>
      <c r="CK130" s="24">
        <f t="shared" si="468"/>
        <v>3</v>
      </c>
      <c r="CL130" s="24">
        <f t="shared" si="468"/>
        <v>60752.159999999996</v>
      </c>
      <c r="CM130" s="25">
        <v>76</v>
      </c>
      <c r="CN130" s="24">
        <f t="shared" si="468"/>
        <v>2042911.92</v>
      </c>
      <c r="CO130" s="24">
        <f t="shared" si="468"/>
        <v>0</v>
      </c>
      <c r="CP130" s="24">
        <f t="shared" si="468"/>
        <v>0</v>
      </c>
      <c r="CQ130" s="24">
        <f t="shared" si="468"/>
        <v>0</v>
      </c>
      <c r="CR130" s="24">
        <f t="shared" si="468"/>
        <v>0</v>
      </c>
      <c r="CS130" s="92">
        <f t="shared" si="468"/>
        <v>1357</v>
      </c>
      <c r="CT130" s="92">
        <f t="shared" si="468"/>
        <v>28003852.800000004</v>
      </c>
      <c r="CU130" s="42"/>
    </row>
    <row r="131" spans="1:99" ht="30" x14ac:dyDescent="0.25">
      <c r="A131" s="95"/>
      <c r="B131" s="47">
        <v>86</v>
      </c>
      <c r="C131" s="7" t="s">
        <v>239</v>
      </c>
      <c r="D131" s="8">
        <v>11480</v>
      </c>
      <c r="E131" s="9">
        <v>1.44</v>
      </c>
      <c r="F131" s="19">
        <v>1</v>
      </c>
      <c r="G131" s="8">
        <v>1.4</v>
      </c>
      <c r="H131" s="8">
        <v>1.68</v>
      </c>
      <c r="I131" s="8">
        <v>2.23</v>
      </c>
      <c r="J131" s="10">
        <v>2.57</v>
      </c>
      <c r="K131" s="11">
        <v>0</v>
      </c>
      <c r="L131" s="11">
        <f>SUM(K131*$D131*$E131*$F131*$G131*$L$10)</f>
        <v>0</v>
      </c>
      <c r="M131" s="11">
        <v>24</v>
      </c>
      <c r="N131" s="11">
        <f t="shared" si="328"/>
        <v>555448.31999999995</v>
      </c>
      <c r="O131" s="11">
        <v>41</v>
      </c>
      <c r="P131" s="11">
        <f>SUM(O131*$D131*$E131*$F131*$G131*$P$10)</f>
        <v>948890.87999999989</v>
      </c>
      <c r="Q131" s="12">
        <v>0</v>
      </c>
      <c r="R131" s="11">
        <f>SUM(Q131*$D131*$E131*$F131*$G131*$R$10)</f>
        <v>0</v>
      </c>
      <c r="S131" s="11">
        <v>0</v>
      </c>
      <c r="T131" s="11">
        <f>SUM(S131*$D131*$E131*$F131*$G131*$T$10)</f>
        <v>0</v>
      </c>
      <c r="U131" s="12"/>
      <c r="V131" s="12">
        <f>SUM(U131*$D131*$E131*$F131*$G131*$V$10)</f>
        <v>0</v>
      </c>
      <c r="W131" s="13"/>
      <c r="X131" s="11">
        <f t="shared" si="329"/>
        <v>0</v>
      </c>
      <c r="Y131" s="11">
        <v>0</v>
      </c>
      <c r="Z131" s="11">
        <f>SUM(Y131*$D131*$E131*$F131*$G131*$Z$10)</f>
        <v>0</v>
      </c>
      <c r="AA131" s="11">
        <v>5</v>
      </c>
      <c r="AB131" s="11">
        <f>SUM(AA131*$D131*$E131*$F131*$G131*$AB$10)</f>
        <v>115718.39999999999</v>
      </c>
      <c r="AC131" s="11">
        <v>0</v>
      </c>
      <c r="AD131" s="11">
        <f>SUM(AC131*$D131*$E131*$F131*$G131*$AD$10)</f>
        <v>0</v>
      </c>
      <c r="AE131" s="11">
        <v>0</v>
      </c>
      <c r="AF131" s="11">
        <f>AE131*$D131*$E131*$F131*$H131*$AF$10</f>
        <v>0</v>
      </c>
      <c r="AG131" s="70"/>
      <c r="AH131" s="11">
        <f>AG131*$D131*$E131*$F131*$H131*$AH$10</f>
        <v>0</v>
      </c>
      <c r="AI131" s="116"/>
      <c r="AJ131" s="11">
        <f>SUM(AI131*$D131*$E131*$F131*$G131*$AJ$10)</f>
        <v>0</v>
      </c>
      <c r="AK131" s="12"/>
      <c r="AL131" s="12">
        <f>SUM(AK131*$D131*$E131*$F131*$G131*$AL$10)</f>
        <v>0</v>
      </c>
      <c r="AM131" s="11">
        <v>0</v>
      </c>
      <c r="AN131" s="11">
        <f>SUM(AM131*$D131*$E131*$F131*$G131*$AN$10)</f>
        <v>0</v>
      </c>
      <c r="AO131" s="11">
        <v>0</v>
      </c>
      <c r="AP131" s="11">
        <f>SUM(AO131*$D131*$E131*$F131*$G131*$AP$10)</f>
        <v>0</v>
      </c>
      <c r="AQ131" s="11"/>
      <c r="AR131" s="11">
        <f>SUM(AQ131*$D131*$E131*$F131*$G131*$AR$10)</f>
        <v>0</v>
      </c>
      <c r="AS131" s="11"/>
      <c r="AT131" s="11">
        <f>SUM(AS131*$D131*$E131*$F131*$G131*$AT$10)</f>
        <v>0</v>
      </c>
      <c r="AU131" s="11"/>
      <c r="AV131" s="11">
        <f>SUM(AU131*$D131*$E131*$F131*$G131*$AV$10)</f>
        <v>0</v>
      </c>
      <c r="AW131" s="11">
        <v>0</v>
      </c>
      <c r="AX131" s="11">
        <f>SUM(AW131*$D131*$E131*$F131*$G131*$AX$10)</f>
        <v>0</v>
      </c>
      <c r="AY131" s="11"/>
      <c r="AZ131" s="11">
        <f>SUM(AY131*$D131*$E131*$F131*$G131*$AZ$10)</f>
        <v>0</v>
      </c>
      <c r="BA131" s="11">
        <v>0</v>
      </c>
      <c r="BB131" s="11">
        <f>SUM(BA131*$D131*$E131*$F131*$G131*$BB$10)</f>
        <v>0</v>
      </c>
      <c r="BC131" s="11">
        <v>0</v>
      </c>
      <c r="BD131" s="11">
        <f>SUM(BC131*$D131*$E131*$F131*$G131*$BD$10)</f>
        <v>0</v>
      </c>
      <c r="BE131" s="11">
        <v>0</v>
      </c>
      <c r="BF131" s="11">
        <f>SUM(BE131*$D131*$E131*$F131*$G131*$BF$10)</f>
        <v>0</v>
      </c>
      <c r="BG131" s="11"/>
      <c r="BH131" s="11">
        <f>SUM(BG131*$D131*$E131*$F131*$G131*$BH$10)</f>
        <v>0</v>
      </c>
      <c r="BI131" s="11">
        <v>0</v>
      </c>
      <c r="BJ131" s="11">
        <f>BI131*$D131*$E131*$F131*$H131*$BJ$10</f>
        <v>0</v>
      </c>
      <c r="BK131" s="11">
        <v>0</v>
      </c>
      <c r="BL131" s="11">
        <f>BK131*$D131*$E131*$F131*$H131*$BL$10</f>
        <v>0</v>
      </c>
      <c r="BM131" s="76">
        <v>0</v>
      </c>
      <c r="BN131" s="11">
        <f>BM131*$D131*$E131*$F131*$H131*$BN$10</f>
        <v>0</v>
      </c>
      <c r="BO131" s="71">
        <v>12</v>
      </c>
      <c r="BP131" s="11">
        <f>BO131*$D131*$E131*$F131*$H131*$BP$10</f>
        <v>333268.99199999997</v>
      </c>
      <c r="BQ131" s="12">
        <v>0</v>
      </c>
      <c r="BR131" s="11">
        <f>BQ131*$D131*$E131*$F131*$H131*$BR$10</f>
        <v>0</v>
      </c>
      <c r="BS131" s="120">
        <v>40</v>
      </c>
      <c r="BT131" s="115">
        <f>BS131*$D131*$E131*$F131*$H131*$BT$10</f>
        <v>1110896.6399999999</v>
      </c>
      <c r="BU131" s="11"/>
      <c r="BV131" s="11">
        <f>BU131*$D131*$E131*$F131*$H131*$BV$10</f>
        <v>0</v>
      </c>
      <c r="BW131" s="12"/>
      <c r="BX131" s="11">
        <f>BW131*$D131*$E131*$F131*$H131*$BX$10</f>
        <v>0</v>
      </c>
      <c r="BY131" s="11">
        <v>4</v>
      </c>
      <c r="BZ131" s="11">
        <f>BY131*$D131*$E131*$F131*$H131*$BZ$10</f>
        <v>111089.664</v>
      </c>
      <c r="CA131" s="11">
        <v>0</v>
      </c>
      <c r="CB131" s="11">
        <f>CA131*$D131*$E131*$F131*$H131*$CB$10</f>
        <v>0</v>
      </c>
      <c r="CC131" s="11"/>
      <c r="CD131" s="11">
        <f>CC131*$D131*$E131*$F131*$H131*$CD$10</f>
        <v>0</v>
      </c>
      <c r="CE131" s="11">
        <v>0</v>
      </c>
      <c r="CF131" s="11">
        <f>CE131*$D131*$E131*$F131*$H131*$CF$10</f>
        <v>0</v>
      </c>
      <c r="CG131" s="11"/>
      <c r="CH131" s="11">
        <f>CG131*$D131*$E131*$F131*$H131*$CH$10</f>
        <v>0</v>
      </c>
      <c r="CI131" s="12"/>
      <c r="CJ131" s="11">
        <f>CI131*$D131*$E131*$F131*$H131*$CJ$10</f>
        <v>0</v>
      </c>
      <c r="CK131" s="11">
        <v>0</v>
      </c>
      <c r="CL131" s="11">
        <f>CK131*$D131*$E131*$F131*$H131*$CL$10</f>
        <v>0</v>
      </c>
      <c r="CM131" s="12">
        <v>0</v>
      </c>
      <c r="CN131" s="11">
        <f>CM131*$D131*$E131*$F131*$I131*$CN$10</f>
        <v>0</v>
      </c>
      <c r="CO131" s="11"/>
      <c r="CP131" s="11">
        <f>CO131*$D131*$E131*$F131*$J131*$CP$10</f>
        <v>0</v>
      </c>
      <c r="CQ131" s="11"/>
      <c r="CR131" s="11">
        <f>CQ131*D131*E131*F131</f>
        <v>0</v>
      </c>
      <c r="CS131" s="43">
        <f t="shared" ref="CS131:CT134" si="469">SUM(M131+K131+W131+O131+Q131+Y131+U131+S131+AA131+AE131+AC131+AG131+AI131+AM131+BI131+BO131+AK131+AW131+AY131+CA131+CC131+BY131+CE131+CG131+BS131+BU131+AO131+AQ131+AS131+AU131+BK131+BM131+BQ131+BA131+BC131+BE131+BG131+BW131+CI131+CK131+CM131+CO131+CQ131)</f>
        <v>126</v>
      </c>
      <c r="CT131" s="43">
        <f t="shared" si="469"/>
        <v>3175312.8959999997</v>
      </c>
      <c r="CU131" s="42">
        <f t="shared" si="327"/>
        <v>126</v>
      </c>
    </row>
    <row r="132" spans="1:99" ht="30" x14ac:dyDescent="0.25">
      <c r="A132" s="95"/>
      <c r="B132" s="47">
        <v>87</v>
      </c>
      <c r="C132" s="7" t="s">
        <v>240</v>
      </c>
      <c r="D132" s="8">
        <v>11480</v>
      </c>
      <c r="E132" s="9">
        <v>1.69</v>
      </c>
      <c r="F132" s="19">
        <v>1</v>
      </c>
      <c r="G132" s="8">
        <v>1.4</v>
      </c>
      <c r="H132" s="8">
        <v>1.68</v>
      </c>
      <c r="I132" s="8">
        <v>2.23</v>
      </c>
      <c r="J132" s="10">
        <v>2.57</v>
      </c>
      <c r="K132" s="11">
        <v>0</v>
      </c>
      <c r="L132" s="11">
        <f>SUM(K132*$D132*$E132*$F132*$G132*$L$10)</f>
        <v>0</v>
      </c>
      <c r="M132" s="11"/>
      <c r="N132" s="11">
        <f t="shared" si="328"/>
        <v>0</v>
      </c>
      <c r="O132" s="11"/>
      <c r="P132" s="11">
        <f>SUM(O132*$D132*$E132*$F132*$G132*$P$10)</f>
        <v>0</v>
      </c>
      <c r="Q132" s="12">
        <v>0</v>
      </c>
      <c r="R132" s="11">
        <f>SUM(Q132*$D132*$E132*$F132*$G132*$R$10)</f>
        <v>0</v>
      </c>
      <c r="S132" s="11">
        <v>0</v>
      </c>
      <c r="T132" s="11">
        <f>SUM(S132*$D132*$E132*$F132*$G132*$T$10)</f>
        <v>0</v>
      </c>
      <c r="U132" s="12"/>
      <c r="V132" s="12">
        <f>SUM(U132*$D132*$E132*$F132*$G132*$V$10)</f>
        <v>0</v>
      </c>
      <c r="W132" s="13"/>
      <c r="X132" s="11">
        <f t="shared" si="329"/>
        <v>0</v>
      </c>
      <c r="Y132" s="11">
        <v>0</v>
      </c>
      <c r="Z132" s="11">
        <f>SUM(Y132*$D132*$E132*$F132*$G132*$Z$10)</f>
        <v>0</v>
      </c>
      <c r="AA132" s="11"/>
      <c r="AB132" s="11">
        <f>SUM(AA132*$D132*$E132*$F132*$G132*$AB$10)</f>
        <v>0</v>
      </c>
      <c r="AC132" s="11">
        <v>0</v>
      </c>
      <c r="AD132" s="11">
        <f>SUM(AC132*$D132*$E132*$F132*$G132*$AD$10)</f>
        <v>0</v>
      </c>
      <c r="AE132" s="11">
        <v>0</v>
      </c>
      <c r="AF132" s="11">
        <f>AE132*$D132*$E132*$F132*$H132*$AF$10</f>
        <v>0</v>
      </c>
      <c r="AG132" s="12">
        <v>0</v>
      </c>
      <c r="AH132" s="11">
        <f>AG132*$D132*$E132*$F132*$H132*$AH$10</f>
        <v>0</v>
      </c>
      <c r="AI132" s="116"/>
      <c r="AJ132" s="11">
        <f>SUM(AI132*$D132*$E132*$F132*$G132*$AJ$10)</f>
        <v>0</v>
      </c>
      <c r="AK132" s="12"/>
      <c r="AL132" s="12">
        <f>SUM(AK132*$D132*$E132*$F132*$G132*$AL$10)</f>
        <v>0</v>
      </c>
      <c r="AM132" s="11">
        <v>0</v>
      </c>
      <c r="AN132" s="11">
        <f>SUM(AM132*$D132*$E132*$F132*$G132*$AN$10)</f>
        <v>0</v>
      </c>
      <c r="AO132" s="11">
        <v>0</v>
      </c>
      <c r="AP132" s="11">
        <f>SUM(AO132*$D132*$E132*$F132*$G132*$AP$10)</f>
        <v>0</v>
      </c>
      <c r="AQ132" s="11"/>
      <c r="AR132" s="11">
        <f>SUM(AQ132*$D132*$E132*$F132*$G132*$AR$10)</f>
        <v>0</v>
      </c>
      <c r="AS132" s="11"/>
      <c r="AT132" s="11">
        <f>SUM(AS132*$D132*$E132*$F132*$G132*$AT$10)</f>
        <v>0</v>
      </c>
      <c r="AU132" s="11"/>
      <c r="AV132" s="11">
        <f>SUM(AU132*$D132*$E132*$F132*$G132*$AV$10)</f>
        <v>0</v>
      </c>
      <c r="AW132" s="11">
        <v>0</v>
      </c>
      <c r="AX132" s="11">
        <f>SUM(AW132*$D132*$E132*$F132*$G132*$AX$10)</f>
        <v>0</v>
      </c>
      <c r="AY132" s="11"/>
      <c r="AZ132" s="11">
        <f>SUM(AY132*$D132*$E132*$F132*$G132*$AZ$10)</f>
        <v>0</v>
      </c>
      <c r="BA132" s="11">
        <v>0</v>
      </c>
      <c r="BB132" s="11">
        <f>SUM(BA132*$D132*$E132*$F132*$G132*$BB$10)</f>
        <v>0</v>
      </c>
      <c r="BC132" s="11">
        <v>0</v>
      </c>
      <c r="BD132" s="11">
        <f>SUM(BC132*$D132*$E132*$F132*$G132*$BD$10)</f>
        <v>0</v>
      </c>
      <c r="BE132" s="11">
        <v>0</v>
      </c>
      <c r="BF132" s="11">
        <f>SUM(BE132*$D132*$E132*$F132*$G132*$BF$10)</f>
        <v>0</v>
      </c>
      <c r="BG132" s="11"/>
      <c r="BH132" s="11">
        <f>SUM(BG132*$D132*$E132*$F132*$G132*$BH$10)</f>
        <v>0</v>
      </c>
      <c r="BI132" s="11">
        <v>0</v>
      </c>
      <c r="BJ132" s="11">
        <f>BI132*$D132*$E132*$F132*$H132*$BJ$10</f>
        <v>0</v>
      </c>
      <c r="BK132" s="11">
        <v>0</v>
      </c>
      <c r="BL132" s="11">
        <f>BK132*$D132*$E132*$F132*$H132*$BL$10</f>
        <v>0</v>
      </c>
      <c r="BM132" s="76">
        <v>0</v>
      </c>
      <c r="BN132" s="11">
        <f>BM132*$D132*$E132*$F132*$H132*$BN$10</f>
        <v>0</v>
      </c>
      <c r="BO132" s="71">
        <v>20</v>
      </c>
      <c r="BP132" s="11">
        <f>BO132*$D132*$E132*$F132*$H132*$BP$10</f>
        <v>651880.31999999995</v>
      </c>
      <c r="BQ132" s="12">
        <v>0</v>
      </c>
      <c r="BR132" s="11">
        <f>BQ132*$D132*$E132*$F132*$H132*$BR$10</f>
        <v>0</v>
      </c>
      <c r="BS132" s="115"/>
      <c r="BT132" s="115">
        <f>BS132*$D132*$E132*$F132*$H132*$BT$10</f>
        <v>0</v>
      </c>
      <c r="BU132" s="11">
        <v>0</v>
      </c>
      <c r="BV132" s="11">
        <f>BU132*$D132*$E132*$F132*$H132*$BV$10</f>
        <v>0</v>
      </c>
      <c r="BW132" s="12"/>
      <c r="BX132" s="11">
        <f>BW132*$D132*$E132*$F132*$H132*$BX$10</f>
        <v>0</v>
      </c>
      <c r="BY132" s="11">
        <v>4</v>
      </c>
      <c r="BZ132" s="11">
        <f>BY132*$D132*$E132*$F132*$H132*$BZ$10</f>
        <v>130376.064</v>
      </c>
      <c r="CA132" s="11">
        <v>0</v>
      </c>
      <c r="CB132" s="11">
        <f>CA132*$D132*$E132*$F132*$H132*$CB$10</f>
        <v>0</v>
      </c>
      <c r="CC132" s="11"/>
      <c r="CD132" s="11">
        <f>CC132*$D132*$E132*$F132*$H132*$CD$10</f>
        <v>0</v>
      </c>
      <c r="CE132" s="11">
        <v>0</v>
      </c>
      <c r="CF132" s="11">
        <f>CE132*$D132*$E132*$F132*$H132*$CF$10</f>
        <v>0</v>
      </c>
      <c r="CG132" s="11"/>
      <c r="CH132" s="11">
        <f>CG132*$D132*$E132*$F132*$H132*$CH$10</f>
        <v>0</v>
      </c>
      <c r="CI132" s="12"/>
      <c r="CJ132" s="11">
        <f>CI132*$D132*$E132*$F132*$H132*$CJ$10</f>
        <v>0</v>
      </c>
      <c r="CK132" s="11">
        <v>0</v>
      </c>
      <c r="CL132" s="11">
        <f>CK132*$D132*$E132*$F132*$H132*$CL$10</f>
        <v>0</v>
      </c>
      <c r="CM132" s="12">
        <v>0</v>
      </c>
      <c r="CN132" s="11">
        <f>CM132*$D132*$E132*$F132*$I132*$CN$10</f>
        <v>0</v>
      </c>
      <c r="CO132" s="11">
        <v>0</v>
      </c>
      <c r="CP132" s="11">
        <f>CO132*$D132*$E132*$F132*$J132*$CP$10</f>
        <v>0</v>
      </c>
      <c r="CQ132" s="11"/>
      <c r="CR132" s="11">
        <f>CQ132*D132*E132*F132</f>
        <v>0</v>
      </c>
      <c r="CS132" s="43">
        <f t="shared" si="469"/>
        <v>24</v>
      </c>
      <c r="CT132" s="43">
        <f t="shared" si="469"/>
        <v>782256.38399999996</v>
      </c>
      <c r="CU132" s="42">
        <f t="shared" si="327"/>
        <v>24</v>
      </c>
    </row>
    <row r="133" spans="1:99" ht="30" x14ac:dyDescent="0.25">
      <c r="A133" s="95"/>
      <c r="B133" s="47">
        <v>88</v>
      </c>
      <c r="C133" s="7" t="s">
        <v>241</v>
      </c>
      <c r="D133" s="8">
        <v>11480</v>
      </c>
      <c r="E133" s="9">
        <v>2.4900000000000002</v>
      </c>
      <c r="F133" s="19">
        <v>1</v>
      </c>
      <c r="G133" s="8">
        <v>1.4</v>
      </c>
      <c r="H133" s="8">
        <v>1.68</v>
      </c>
      <c r="I133" s="8">
        <v>2.23</v>
      </c>
      <c r="J133" s="10">
        <v>2.57</v>
      </c>
      <c r="K133" s="11">
        <v>0</v>
      </c>
      <c r="L133" s="11">
        <f>SUM(K133*$D133*$E133*$F133*$G133*$L$10)</f>
        <v>0</v>
      </c>
      <c r="M133" s="11">
        <v>39</v>
      </c>
      <c r="N133" s="11">
        <f t="shared" si="328"/>
        <v>1560751.92</v>
      </c>
      <c r="O133" s="11">
        <v>8</v>
      </c>
      <c r="P133" s="11">
        <f>SUM(O133*$D133*$E133*$F133*$G133*$P$10)</f>
        <v>320154.23999999999</v>
      </c>
      <c r="Q133" s="12">
        <v>0</v>
      </c>
      <c r="R133" s="11">
        <f>SUM(Q133*$D133*$E133*$F133*$G133*$R$10)</f>
        <v>0</v>
      </c>
      <c r="S133" s="11">
        <v>0</v>
      </c>
      <c r="T133" s="11">
        <f>SUM(S133*$D133*$E133*$F133*$G133*$T$10)</f>
        <v>0</v>
      </c>
      <c r="U133" s="12"/>
      <c r="V133" s="12">
        <f>SUM(U133*$D133*$E133*$F133*$G133*$V$10)</f>
        <v>0</v>
      </c>
      <c r="W133" s="13"/>
      <c r="X133" s="11">
        <f t="shared" si="329"/>
        <v>0</v>
      </c>
      <c r="Y133" s="11">
        <v>0</v>
      </c>
      <c r="Z133" s="11">
        <f>SUM(Y133*$D133*$E133*$F133*$G133*$Z$10)</f>
        <v>0</v>
      </c>
      <c r="AA133" s="11"/>
      <c r="AB133" s="11">
        <f>SUM(AA133*$D133*$E133*$F133*$G133*$AB$10)</f>
        <v>0</v>
      </c>
      <c r="AC133" s="11">
        <v>0</v>
      </c>
      <c r="AD133" s="11">
        <f>SUM(AC133*$D133*$E133*$F133*$G133*$AD$10)</f>
        <v>0</v>
      </c>
      <c r="AE133" s="11">
        <v>0</v>
      </c>
      <c r="AF133" s="11">
        <f>AE133*$D133*$E133*$F133*$H133*$AF$10</f>
        <v>0</v>
      </c>
      <c r="AG133" s="12">
        <v>0</v>
      </c>
      <c r="AH133" s="11">
        <f>AG133*$D133*$E133*$F133*$H133*$AH$10</f>
        <v>0</v>
      </c>
      <c r="AI133" s="116"/>
      <c r="AJ133" s="11">
        <f>SUM(AI133*$D133*$E133*$F133*$G133*$AJ$10)</f>
        <v>0</v>
      </c>
      <c r="AK133" s="12"/>
      <c r="AL133" s="12">
        <f>SUM(AK133*$D133*$E133*$F133*$G133*$AL$10)</f>
        <v>0</v>
      </c>
      <c r="AM133" s="11">
        <v>0</v>
      </c>
      <c r="AN133" s="11">
        <f>SUM(AM133*$D133*$E133*$F133*$G133*$AN$10)</f>
        <v>0</v>
      </c>
      <c r="AO133" s="11">
        <v>0</v>
      </c>
      <c r="AP133" s="11">
        <f>SUM(AO133*$D133*$E133*$F133*$G133*$AP$10)</f>
        <v>0</v>
      </c>
      <c r="AQ133" s="11"/>
      <c r="AR133" s="11">
        <f>SUM(AQ133*$D133*$E133*$F133*$G133*$AR$10)</f>
        <v>0</v>
      </c>
      <c r="AS133" s="11"/>
      <c r="AT133" s="11">
        <f>SUM(AS133*$D133*$E133*$F133*$G133*$AT$10)</f>
        <v>0</v>
      </c>
      <c r="AU133" s="11"/>
      <c r="AV133" s="11">
        <f>SUM(AU133*$D133*$E133*$F133*$G133*$AV$10)</f>
        <v>0</v>
      </c>
      <c r="AW133" s="11">
        <v>0</v>
      </c>
      <c r="AX133" s="11">
        <f>SUM(AW133*$D133*$E133*$F133*$G133*$AX$10)</f>
        <v>0</v>
      </c>
      <c r="AY133" s="11"/>
      <c r="AZ133" s="11">
        <f>SUM(AY133*$D133*$E133*$F133*$G133*$AZ$10)</f>
        <v>0</v>
      </c>
      <c r="BA133" s="11">
        <v>0</v>
      </c>
      <c r="BB133" s="11">
        <f>SUM(BA133*$D133*$E133*$F133*$G133*$BB$10)</f>
        <v>0</v>
      </c>
      <c r="BC133" s="11">
        <v>0</v>
      </c>
      <c r="BD133" s="11">
        <f>SUM(BC133*$D133*$E133*$F133*$G133*$BD$10)</f>
        <v>0</v>
      </c>
      <c r="BE133" s="11">
        <v>0</v>
      </c>
      <c r="BF133" s="11">
        <f>SUM(BE133*$D133*$E133*$F133*$G133*$BF$10)</f>
        <v>0</v>
      </c>
      <c r="BG133" s="11"/>
      <c r="BH133" s="11">
        <f>SUM(BG133*$D133*$E133*$F133*$G133*$BH$10)</f>
        <v>0</v>
      </c>
      <c r="BI133" s="11">
        <v>0</v>
      </c>
      <c r="BJ133" s="11">
        <f>BI133*$D133*$E133*$F133*$H133*$BJ$10</f>
        <v>0</v>
      </c>
      <c r="BK133" s="11">
        <v>0</v>
      </c>
      <c r="BL133" s="11">
        <f>BK133*$D133*$E133*$F133*$H133*$BL$10</f>
        <v>0</v>
      </c>
      <c r="BM133" s="76">
        <v>0</v>
      </c>
      <c r="BN133" s="11">
        <f>BM133*$D133*$E133*$F133*$H133*$BN$10</f>
        <v>0</v>
      </c>
      <c r="BO133" s="11"/>
      <c r="BP133" s="11">
        <f>BO133*$D133*$E133*$F133*$H133*$BP$10</f>
        <v>0</v>
      </c>
      <c r="BQ133" s="12">
        <v>0</v>
      </c>
      <c r="BR133" s="11">
        <f>BQ133*$D133*$E133*$F133*$H133*$BR$10</f>
        <v>0</v>
      </c>
      <c r="BS133" s="120"/>
      <c r="BT133" s="115">
        <f>BS133*$D133*$E133*$F133*$H133*$BT$10</f>
        <v>0</v>
      </c>
      <c r="BU133" s="11">
        <v>0</v>
      </c>
      <c r="BV133" s="11">
        <f>BU133*$D133*$E133*$F133*$H133*$BV$10</f>
        <v>0</v>
      </c>
      <c r="BW133" s="12"/>
      <c r="BX133" s="11">
        <f>BW133*$D133*$E133*$F133*$H133*$BX$10</f>
        <v>0</v>
      </c>
      <c r="BY133" s="11">
        <v>0</v>
      </c>
      <c r="BZ133" s="11">
        <f>BY133*$D133*$E133*$F133*$H133*$BZ$10</f>
        <v>0</v>
      </c>
      <c r="CA133" s="11">
        <v>0</v>
      </c>
      <c r="CB133" s="11">
        <f>CA133*$D133*$E133*$F133*$H133*$CB$10</f>
        <v>0</v>
      </c>
      <c r="CC133" s="11"/>
      <c r="CD133" s="11">
        <f>CC133*$D133*$E133*$F133*$H133*$CD$10</f>
        <v>0</v>
      </c>
      <c r="CE133" s="11">
        <v>0</v>
      </c>
      <c r="CF133" s="11">
        <f>CE133*$D133*$E133*$F133*$H133*$CF$10</f>
        <v>0</v>
      </c>
      <c r="CG133" s="11"/>
      <c r="CH133" s="11">
        <f>CG133*$D133*$E133*$F133*$H133*$CH$10</f>
        <v>0</v>
      </c>
      <c r="CI133" s="12"/>
      <c r="CJ133" s="11">
        <f>CI133*$D133*$E133*$F133*$H133*$CJ$10</f>
        <v>0</v>
      </c>
      <c r="CK133" s="11">
        <v>0</v>
      </c>
      <c r="CL133" s="11">
        <f>CK133*$D133*$E133*$F133*$H133*$CL$10</f>
        <v>0</v>
      </c>
      <c r="CM133" s="12">
        <v>0</v>
      </c>
      <c r="CN133" s="11">
        <f>CM133*$D133*$E133*$F133*$I133*$CN$10</f>
        <v>0</v>
      </c>
      <c r="CO133" s="11">
        <v>0</v>
      </c>
      <c r="CP133" s="11">
        <f>CO133*$D133*$E133*$F133*$J133*$CP$10</f>
        <v>0</v>
      </c>
      <c r="CQ133" s="11"/>
      <c r="CR133" s="11">
        <f>CQ133*D133*E133*F133</f>
        <v>0</v>
      </c>
      <c r="CS133" s="43">
        <f t="shared" si="469"/>
        <v>47</v>
      </c>
      <c r="CT133" s="43">
        <f t="shared" si="469"/>
        <v>1880906.16</v>
      </c>
      <c r="CU133" s="42">
        <f t="shared" si="327"/>
        <v>47</v>
      </c>
    </row>
    <row r="134" spans="1:99" ht="45" x14ac:dyDescent="0.25">
      <c r="A134" s="95"/>
      <c r="B134" s="47">
        <v>89</v>
      </c>
      <c r="C134" s="7" t="s">
        <v>242</v>
      </c>
      <c r="D134" s="8">
        <v>11480</v>
      </c>
      <c r="E134" s="9">
        <v>1.05</v>
      </c>
      <c r="F134" s="19">
        <v>1</v>
      </c>
      <c r="G134" s="8">
        <v>1.4</v>
      </c>
      <c r="H134" s="8">
        <v>1.68</v>
      </c>
      <c r="I134" s="8">
        <v>2.23</v>
      </c>
      <c r="J134" s="10">
        <v>2.57</v>
      </c>
      <c r="K134" s="26"/>
      <c r="L134" s="11">
        <f>SUM(K134*$D134*$E134*$F134*$G134*$L$10)</f>
        <v>0</v>
      </c>
      <c r="M134" s="26"/>
      <c r="N134" s="11">
        <f t="shared" si="328"/>
        <v>0</v>
      </c>
      <c r="O134" s="26">
        <v>163</v>
      </c>
      <c r="P134" s="11">
        <f>SUM(O134*$D134*$E134*$F134*$G134*$P$10)</f>
        <v>2750722.8</v>
      </c>
      <c r="Q134" s="73"/>
      <c r="R134" s="11">
        <f>SUM(Q134*$D134*$E134*$F134*$G134*$R$10)</f>
        <v>0</v>
      </c>
      <c r="S134" s="26"/>
      <c r="T134" s="11">
        <f>SUM(S134*$D134*$E134*$F134*$G134*$T$10)</f>
        <v>0</v>
      </c>
      <c r="U134" s="12"/>
      <c r="V134" s="12">
        <f>SUM(U134*$D134*$E134*$F134*$G134*$V$10)</f>
        <v>0</v>
      </c>
      <c r="W134" s="13"/>
      <c r="X134" s="11">
        <f t="shared" si="329"/>
        <v>0</v>
      </c>
      <c r="Y134" s="26">
        <v>1</v>
      </c>
      <c r="Z134" s="11">
        <f>SUM(Y134*$D134*$E134*$F134*$G134*$Z$10)</f>
        <v>16875.599999999999</v>
      </c>
      <c r="AA134" s="26">
        <v>75</v>
      </c>
      <c r="AB134" s="11">
        <f>SUM(AA134*$D134*$E134*$F134*$G134*$AB$10)</f>
        <v>1265670</v>
      </c>
      <c r="AC134" s="26">
        <v>15</v>
      </c>
      <c r="AD134" s="11">
        <f>SUM(AC134*$D134*$E134*$F134*$G134*$AD$10)</f>
        <v>253133.99999999997</v>
      </c>
      <c r="AE134" s="26"/>
      <c r="AF134" s="11">
        <f>AE134*$D134*$E134*$F134*$H134*$AF$10</f>
        <v>0</v>
      </c>
      <c r="AG134" s="75">
        <v>110</v>
      </c>
      <c r="AH134" s="11">
        <f>AG134*$D134*$E134*$F134*$H134*$AH$10</f>
        <v>2227579.1999999997</v>
      </c>
      <c r="AI134" s="116"/>
      <c r="AJ134" s="11">
        <f>SUM(AI134*$D134*$E134*$F134*$G134*$AJ$10)</f>
        <v>0</v>
      </c>
      <c r="AK134" s="73"/>
      <c r="AL134" s="12">
        <f>SUM(AK134*$D134*$E134*$F134*$G134*$AL$10)</f>
        <v>0</v>
      </c>
      <c r="AM134" s="26"/>
      <c r="AN134" s="11">
        <f>SUM(AM134*$D134*$E134*$F134*$G134*$AN$10)</f>
        <v>0</v>
      </c>
      <c r="AO134" s="26"/>
      <c r="AP134" s="11">
        <f>SUM(AO134*$D134*$E134*$F134*$G134*$AP$10)</f>
        <v>0</v>
      </c>
      <c r="AQ134" s="26"/>
      <c r="AR134" s="11">
        <f>SUM(AQ134*$D134*$E134*$F134*$G134*$AR$10)</f>
        <v>0</v>
      </c>
      <c r="AS134" s="26"/>
      <c r="AT134" s="11">
        <f>SUM(AS134*$D134*$E134*$F134*$G134*$AT$10)</f>
        <v>0</v>
      </c>
      <c r="AU134" s="26">
        <v>3</v>
      </c>
      <c r="AV134" s="11">
        <f>SUM(AU134*$D134*$E134*$F134*$G134*$AV$10)</f>
        <v>50626.799999999996</v>
      </c>
      <c r="AW134" s="26">
        <v>33</v>
      </c>
      <c r="AX134" s="11">
        <f>SUM(AW134*$D134*$E134*$F134*$G134*$AX$10)</f>
        <v>556894.79999999993</v>
      </c>
      <c r="AY134" s="26">
        <v>60</v>
      </c>
      <c r="AZ134" s="11">
        <f>SUM(AY134*$D134*$E134*$F134*$G134*$AZ$10)</f>
        <v>1012535.9999999999</v>
      </c>
      <c r="BA134" s="26">
        <v>151</v>
      </c>
      <c r="BB134" s="11">
        <f>SUM(BA134*$D134*$E134*$F134*$G134*$BB$10)</f>
        <v>2548215.5999999996</v>
      </c>
      <c r="BC134" s="26"/>
      <c r="BD134" s="11">
        <f>SUM(BC134*$D134*$E134*$F134*$G134*$BD$10)</f>
        <v>0</v>
      </c>
      <c r="BE134" s="26"/>
      <c r="BF134" s="11">
        <f>SUM(BE134*$D134*$E134*$F134*$G134*$BF$10)</f>
        <v>0</v>
      </c>
      <c r="BG134" s="26">
        <v>41</v>
      </c>
      <c r="BH134" s="11">
        <f>SUM(BG134*$D134*$E134*$F134*$G134*$BH$10)</f>
        <v>691899.6</v>
      </c>
      <c r="BI134" s="74">
        <v>5</v>
      </c>
      <c r="BJ134" s="11">
        <f>BI134*$D134*$E134*$F134*$H134*$BJ$10</f>
        <v>101253.59999999999</v>
      </c>
      <c r="BK134" s="26"/>
      <c r="BL134" s="11">
        <f>BK134*$D134*$E134*$F134*$H134*$BL$10</f>
        <v>0</v>
      </c>
      <c r="BM134" s="77"/>
      <c r="BN134" s="11">
        <f>BM134*$D134*$E134*$F134*$H134*$BN$10</f>
        <v>0</v>
      </c>
      <c r="BO134" s="74">
        <v>49</v>
      </c>
      <c r="BP134" s="11">
        <f>BO134*$D134*$E134*$F134*$H134*$BP$10</f>
        <v>992285.27999999991</v>
      </c>
      <c r="BQ134" s="75"/>
      <c r="BR134" s="11">
        <f>BQ134*$D134*$E134*$F134*$H134*$BR$10</f>
        <v>0</v>
      </c>
      <c r="BS134" s="120">
        <v>65</v>
      </c>
      <c r="BT134" s="115">
        <f>BS134*$D134*$E134*$F134*$H134*$BT$10</f>
        <v>1316296.8</v>
      </c>
      <c r="BU134" s="26">
        <v>55</v>
      </c>
      <c r="BV134" s="11">
        <f>BU134*$D134*$E134*$F134*$H134*$BV$10</f>
        <v>1113789.5999999999</v>
      </c>
      <c r="BW134" s="75">
        <v>81</v>
      </c>
      <c r="BX134" s="11">
        <f>BW134*$D134*$E134*$F134*$H134*$BX$10</f>
        <v>1640308.3199999998</v>
      </c>
      <c r="BY134" s="74">
        <v>95</v>
      </c>
      <c r="BZ134" s="11">
        <f>BY134*$D134*$E134*$F134*$H134*$BZ$10</f>
        <v>1923818.4</v>
      </c>
      <c r="CA134" s="26"/>
      <c r="CB134" s="11">
        <f>CA134*$D134*$E134*$F134*$H134*$CB$10</f>
        <v>0</v>
      </c>
      <c r="CC134" s="26">
        <v>23</v>
      </c>
      <c r="CD134" s="11">
        <f>CC134*$D134*$E134*$F134*$H134*$CD$10</f>
        <v>465766.56</v>
      </c>
      <c r="CE134" s="26">
        <v>13</v>
      </c>
      <c r="CF134" s="11">
        <f>CE134*$D134*$E134*$F134*$H134*$CF$10</f>
        <v>263259.36</v>
      </c>
      <c r="CG134" s="74">
        <v>3</v>
      </c>
      <c r="CH134" s="11">
        <f>CG134*$D134*$E134*$F134*$H134*$CH$10</f>
        <v>60752.159999999996</v>
      </c>
      <c r="CI134" s="73">
        <v>40</v>
      </c>
      <c r="CJ134" s="11">
        <f>CI134*$D134*$E134*$F134*$H134*$CJ$10</f>
        <v>810028.79999999993</v>
      </c>
      <c r="CK134" s="26">
        <v>3</v>
      </c>
      <c r="CL134" s="11">
        <f>CK134*$D134*$E134*$F134*$H134*$CL$10</f>
        <v>60752.159999999996</v>
      </c>
      <c r="CM134" s="75">
        <v>76</v>
      </c>
      <c r="CN134" s="11">
        <f>CM134*$D134*$E134*$F134*$I134*$CN$10</f>
        <v>2042911.92</v>
      </c>
      <c r="CO134" s="74"/>
      <c r="CP134" s="11">
        <f>CO134*$D134*$E134*$F134*$J134*$CP$10</f>
        <v>0</v>
      </c>
      <c r="CQ134" s="11"/>
      <c r="CR134" s="11">
        <f>CQ134*D134*E134*F134</f>
        <v>0</v>
      </c>
      <c r="CS134" s="43">
        <f t="shared" si="469"/>
        <v>1160</v>
      </c>
      <c r="CT134" s="43">
        <f t="shared" si="469"/>
        <v>22165377.360000007</v>
      </c>
      <c r="CU134" s="42">
        <f t="shared" si="327"/>
        <v>1160</v>
      </c>
    </row>
    <row r="135" spans="1:99" x14ac:dyDescent="0.25">
      <c r="A135" s="96">
        <v>30</v>
      </c>
      <c r="B135" s="97"/>
      <c r="C135" s="80" t="s">
        <v>243</v>
      </c>
      <c r="D135" s="85">
        <v>11480</v>
      </c>
      <c r="E135" s="86">
        <v>0.98</v>
      </c>
      <c r="F135" s="82">
        <v>1</v>
      </c>
      <c r="G135" s="85">
        <v>1.4</v>
      </c>
      <c r="H135" s="85">
        <v>1.68</v>
      </c>
      <c r="I135" s="85">
        <v>2.23</v>
      </c>
      <c r="J135" s="90">
        <v>2.57</v>
      </c>
      <c r="K135" s="24">
        <f t="shared" ref="K135" si="470">SUM(K136:K141)</f>
        <v>62</v>
      </c>
      <c r="L135" s="24">
        <f>SUM(L136:L141)</f>
        <v>1043072.8</v>
      </c>
      <c r="M135" s="24">
        <f t="shared" ref="M135:BQ135" si="471">SUM(M136:M141)</f>
        <v>0</v>
      </c>
      <c r="N135" s="24">
        <f t="shared" si="471"/>
        <v>0</v>
      </c>
      <c r="O135" s="24">
        <f t="shared" si="471"/>
        <v>0</v>
      </c>
      <c r="P135" s="24">
        <f>SUM(P136:P141)</f>
        <v>0</v>
      </c>
      <c r="Q135" s="25">
        <f t="shared" ref="Q135" si="472">SUM(Q136:Q141)</f>
        <v>0</v>
      </c>
      <c r="R135" s="24">
        <f>SUM(R136:R141)</f>
        <v>0</v>
      </c>
      <c r="S135" s="24">
        <f t="shared" ref="S135" si="473">SUM(S136:S141)</f>
        <v>0</v>
      </c>
      <c r="T135" s="24">
        <f>SUM(T136:T141)</f>
        <v>0</v>
      </c>
      <c r="U135" s="91">
        <f t="shared" ref="U135" si="474">SUM(U136:U141)</f>
        <v>0</v>
      </c>
      <c r="V135" s="91">
        <f>SUM(V136:V141)</f>
        <v>0</v>
      </c>
      <c r="W135" s="24">
        <f t="shared" ref="W135" si="475">SUM(W136:W141)</f>
        <v>0</v>
      </c>
      <c r="X135" s="24">
        <f t="shared" si="471"/>
        <v>0</v>
      </c>
      <c r="Y135" s="24">
        <f t="shared" si="471"/>
        <v>0</v>
      </c>
      <c r="Z135" s="24">
        <f t="shared" si="471"/>
        <v>0</v>
      </c>
      <c r="AA135" s="24">
        <f t="shared" si="471"/>
        <v>0</v>
      </c>
      <c r="AB135" s="24">
        <f t="shared" si="471"/>
        <v>0</v>
      </c>
      <c r="AC135" s="24">
        <f t="shared" si="471"/>
        <v>27</v>
      </c>
      <c r="AD135" s="24">
        <f>SUM(AD136:AD141)</f>
        <v>347155.19999999995</v>
      </c>
      <c r="AE135" s="24">
        <f t="shared" ref="AE135" si="476">SUM(AE136:AE141)</f>
        <v>0</v>
      </c>
      <c r="AF135" s="24">
        <f t="shared" si="471"/>
        <v>0</v>
      </c>
      <c r="AG135" s="25">
        <f t="shared" si="471"/>
        <v>4</v>
      </c>
      <c r="AH135" s="24">
        <f t="shared" si="471"/>
        <v>61716.479999999996</v>
      </c>
      <c r="AI135" s="123">
        <v>39</v>
      </c>
      <c r="AJ135" s="92">
        <f t="shared" si="471"/>
        <v>501446.39999999997</v>
      </c>
      <c r="AK135" s="91">
        <f t="shared" si="471"/>
        <v>0</v>
      </c>
      <c r="AL135" s="91">
        <f>SUM(AL136:AL141)</f>
        <v>0</v>
      </c>
      <c r="AM135" s="24">
        <f t="shared" ref="AM135" si="477">SUM(AM136:AM141)</f>
        <v>0</v>
      </c>
      <c r="AN135" s="24">
        <f t="shared" si="471"/>
        <v>0</v>
      </c>
      <c r="AO135" s="24">
        <f t="shared" si="471"/>
        <v>0</v>
      </c>
      <c r="AP135" s="24">
        <f>SUM(AP136:AP141)</f>
        <v>0</v>
      </c>
      <c r="AQ135" s="24">
        <f t="shared" ref="AQ135" si="478">SUM(AQ136:AQ141)</f>
        <v>1</v>
      </c>
      <c r="AR135" s="24">
        <f>SUM(AR136:AR141)</f>
        <v>12857.599999999999</v>
      </c>
      <c r="AS135" s="24">
        <f t="shared" ref="AS135" si="479">SUM(AS136:AS141)</f>
        <v>0</v>
      </c>
      <c r="AT135" s="24">
        <f>SUM(AT136:AT141)</f>
        <v>0</v>
      </c>
      <c r="AU135" s="24">
        <f t="shared" ref="AU135" si="480">SUM(AU136:AU141)</f>
        <v>0</v>
      </c>
      <c r="AV135" s="24">
        <f>SUM(AV136:AV141)</f>
        <v>0</v>
      </c>
      <c r="AW135" s="24">
        <f>SUM(AW136:AW141)</f>
        <v>0</v>
      </c>
      <c r="AX135" s="24">
        <f>SUM(AX136:AX141)</f>
        <v>0</v>
      </c>
      <c r="AY135" s="24">
        <f>SUM(AY136:AY141)</f>
        <v>0</v>
      </c>
      <c r="AZ135" s="24">
        <f>SUM(AZ136:AZ141)</f>
        <v>0</v>
      </c>
      <c r="BA135" s="24">
        <f t="shared" ref="BA135" si="481">SUM(BA136:BA141)</f>
        <v>0</v>
      </c>
      <c r="BB135" s="24">
        <f>SUM(BB136:BB141)</f>
        <v>0</v>
      </c>
      <c r="BC135" s="24">
        <f t="shared" ref="BC135" si="482">SUM(BC136:BC141)</f>
        <v>0</v>
      </c>
      <c r="BD135" s="24">
        <f>SUM(BD136:BD141)</f>
        <v>0</v>
      </c>
      <c r="BE135" s="24">
        <f t="shared" ref="BE135" si="483">SUM(BE136:BE141)</f>
        <v>0</v>
      </c>
      <c r="BF135" s="24">
        <f>SUM(BF136:BF141)</f>
        <v>0</v>
      </c>
      <c r="BG135" s="24">
        <f>SUM(BG136:BG141)</f>
        <v>0</v>
      </c>
      <c r="BH135" s="24">
        <f>SUM(BH136:BH141)</f>
        <v>0</v>
      </c>
      <c r="BI135" s="24">
        <f t="shared" ref="BI135" si="484">SUM(BI136:BI141)</f>
        <v>0</v>
      </c>
      <c r="BJ135" s="24">
        <f t="shared" si="471"/>
        <v>0</v>
      </c>
      <c r="BK135" s="24">
        <f t="shared" si="471"/>
        <v>69</v>
      </c>
      <c r="BL135" s="24">
        <f>SUM(BL136:BL141)</f>
        <v>1064609.28</v>
      </c>
      <c r="BM135" s="24">
        <f t="shared" ref="BM135" si="485">SUM(BM136:BM141)</f>
        <v>0</v>
      </c>
      <c r="BN135" s="24">
        <f>SUM(BN136:BN141)</f>
        <v>0</v>
      </c>
      <c r="BO135" s="24">
        <f t="shared" ref="BO135" si="486">SUM(BO136:BO141)</f>
        <v>0</v>
      </c>
      <c r="BP135" s="24">
        <f t="shared" si="471"/>
        <v>0</v>
      </c>
      <c r="BQ135" s="25">
        <f t="shared" si="471"/>
        <v>15</v>
      </c>
      <c r="BR135" s="24">
        <f>SUM(BR136:BR141)</f>
        <v>231436.79999999999</v>
      </c>
      <c r="BS135" s="122">
        <v>12</v>
      </c>
      <c r="BT135" s="122">
        <f>SUM(BT136:BT141)</f>
        <v>185149.44</v>
      </c>
      <c r="BU135" s="24">
        <f>SUM(BU136:BU141)</f>
        <v>15</v>
      </c>
      <c r="BV135" s="24">
        <f>SUM(BV136:BV141)</f>
        <v>231436.79999999999</v>
      </c>
      <c r="BW135" s="25">
        <f t="shared" ref="BW135" si="487">SUM(BW136:BW141)</f>
        <v>0</v>
      </c>
      <c r="BX135" s="24">
        <f>SUM(BX136:BX141)</f>
        <v>0</v>
      </c>
      <c r="BY135" s="24">
        <f>SUM(BY136:BY141)</f>
        <v>9</v>
      </c>
      <c r="BZ135" s="24">
        <f>SUM(BZ136:BZ141)</f>
        <v>138862.07999999999</v>
      </c>
      <c r="CA135" s="24">
        <f t="shared" ref="CA135:CT135" si="488">SUM(CA136:CA141)</f>
        <v>0</v>
      </c>
      <c r="CB135" s="24">
        <f t="shared" si="488"/>
        <v>0</v>
      </c>
      <c r="CC135" s="24">
        <f t="shared" si="488"/>
        <v>10</v>
      </c>
      <c r="CD135" s="24">
        <f t="shared" si="488"/>
        <v>154291.19999999998</v>
      </c>
      <c r="CE135" s="24">
        <f t="shared" si="488"/>
        <v>0</v>
      </c>
      <c r="CF135" s="24">
        <f t="shared" si="488"/>
        <v>0</v>
      </c>
      <c r="CG135" s="24">
        <f t="shared" si="488"/>
        <v>0</v>
      </c>
      <c r="CH135" s="24">
        <f t="shared" si="488"/>
        <v>0</v>
      </c>
      <c r="CI135" s="25">
        <f t="shared" si="488"/>
        <v>5</v>
      </c>
      <c r="CJ135" s="24">
        <f t="shared" si="488"/>
        <v>77145.599999999991</v>
      </c>
      <c r="CK135" s="24">
        <f t="shared" si="488"/>
        <v>0</v>
      </c>
      <c r="CL135" s="24">
        <f t="shared" si="488"/>
        <v>0</v>
      </c>
      <c r="CM135" s="25">
        <v>0</v>
      </c>
      <c r="CN135" s="24">
        <f t="shared" si="488"/>
        <v>0</v>
      </c>
      <c r="CO135" s="24">
        <f t="shared" si="488"/>
        <v>50</v>
      </c>
      <c r="CP135" s="24">
        <f t="shared" si="488"/>
        <v>1180144</v>
      </c>
      <c r="CQ135" s="24">
        <f t="shared" si="488"/>
        <v>0</v>
      </c>
      <c r="CR135" s="24">
        <f t="shared" si="488"/>
        <v>0</v>
      </c>
      <c r="CS135" s="92">
        <f t="shared" si="488"/>
        <v>318</v>
      </c>
      <c r="CT135" s="92">
        <f t="shared" si="488"/>
        <v>5229323.6799999988</v>
      </c>
      <c r="CU135" s="42"/>
    </row>
    <row r="136" spans="1:99" ht="45" x14ac:dyDescent="0.25">
      <c r="A136" s="95"/>
      <c r="B136" s="47">
        <v>90</v>
      </c>
      <c r="C136" s="7" t="s">
        <v>244</v>
      </c>
      <c r="D136" s="8">
        <v>11480</v>
      </c>
      <c r="E136" s="9">
        <v>0.8</v>
      </c>
      <c r="F136" s="19">
        <v>1</v>
      </c>
      <c r="G136" s="8">
        <v>1.4</v>
      </c>
      <c r="H136" s="8">
        <v>1.68</v>
      </c>
      <c r="I136" s="8">
        <v>2.23</v>
      </c>
      <c r="J136" s="10">
        <v>2.57</v>
      </c>
      <c r="K136" s="11">
        <v>50</v>
      </c>
      <c r="L136" s="11">
        <f t="shared" ref="L136:L141" si="489">SUM(K136*$D136*$E136*$F136*$G136*$L$10)</f>
        <v>642880</v>
      </c>
      <c r="M136" s="11"/>
      <c r="N136" s="11">
        <f t="shared" si="328"/>
        <v>0</v>
      </c>
      <c r="O136" s="11"/>
      <c r="P136" s="11">
        <f t="shared" ref="P136:P141" si="490">SUM(O136*$D136*$E136*$F136*$G136*$P$10)</f>
        <v>0</v>
      </c>
      <c r="Q136" s="12"/>
      <c r="R136" s="11">
        <f t="shared" ref="R136:R141" si="491">SUM(Q136*$D136*$E136*$F136*$G136*$R$10)</f>
        <v>0</v>
      </c>
      <c r="S136" s="11"/>
      <c r="T136" s="11">
        <f t="shared" ref="T136:T141" si="492">SUM(S136*$D136*$E136*$F136*$G136*$T$10)</f>
        <v>0</v>
      </c>
      <c r="U136" s="12"/>
      <c r="V136" s="12">
        <f t="shared" ref="V136:V141" si="493">SUM(U136*$D136*$E136*$F136*$G136*$V$10)</f>
        <v>0</v>
      </c>
      <c r="W136" s="13"/>
      <c r="X136" s="11">
        <f t="shared" si="329"/>
        <v>0</v>
      </c>
      <c r="Y136" s="11"/>
      <c r="Z136" s="11">
        <f t="shared" ref="Z136:Z141" si="494">SUM(Y136*$D136*$E136*$F136*$G136*$Z$10)</f>
        <v>0</v>
      </c>
      <c r="AA136" s="11"/>
      <c r="AB136" s="11">
        <f t="shared" ref="AB136:AB141" si="495">SUM(AA136*$D136*$E136*$F136*$G136*$AB$10)</f>
        <v>0</v>
      </c>
      <c r="AC136" s="11">
        <v>27</v>
      </c>
      <c r="AD136" s="11">
        <f t="shared" ref="AD136:AD141" si="496">SUM(AC136*$D136*$E136*$F136*$G136*$AD$10)</f>
        <v>347155.19999999995</v>
      </c>
      <c r="AE136" s="11"/>
      <c r="AF136" s="11">
        <f t="shared" ref="AF136:AF141" si="497">AE136*$D136*$E136*$F136*$H136*$AF$10</f>
        <v>0</v>
      </c>
      <c r="AG136" s="70">
        <v>4</v>
      </c>
      <c r="AH136" s="11">
        <f t="shared" ref="AH136:AH141" si="498">AG136*$D136*$E136*$F136*$H136*$AH$10</f>
        <v>61716.479999999996</v>
      </c>
      <c r="AI136" s="116">
        <v>39</v>
      </c>
      <c r="AJ136" s="11">
        <f t="shared" ref="AJ136:AJ141" si="499">SUM(AI136*$D136*$E136*$F136*$G136*$AJ$10)</f>
        <v>501446.39999999997</v>
      </c>
      <c r="AK136" s="12"/>
      <c r="AL136" s="12">
        <f t="shared" ref="AL136:AL141" si="500">SUM(AK136*$D136*$E136*$F136*$G136*$AL$10)</f>
        <v>0</v>
      </c>
      <c r="AM136" s="11"/>
      <c r="AN136" s="11">
        <f t="shared" ref="AN136:AN141" si="501">SUM(AM136*$D136*$E136*$F136*$G136*$AN$10)</f>
        <v>0</v>
      </c>
      <c r="AO136" s="11"/>
      <c r="AP136" s="11">
        <f t="shared" ref="AP136:AP141" si="502">SUM(AO136*$D136*$E136*$F136*$G136*$AP$10)</f>
        <v>0</v>
      </c>
      <c r="AQ136" s="11">
        <v>1</v>
      </c>
      <c r="AR136" s="11">
        <f t="shared" ref="AR136:AR141" si="503">SUM(AQ136*$D136*$E136*$F136*$G136*$AR$10)</f>
        <v>12857.599999999999</v>
      </c>
      <c r="AS136" s="11"/>
      <c r="AT136" s="11">
        <f t="shared" ref="AT136:AT141" si="504">SUM(AS136*$D136*$E136*$F136*$G136*$AT$10)</f>
        <v>0</v>
      </c>
      <c r="AU136" s="11"/>
      <c r="AV136" s="11">
        <f t="shared" ref="AV136:AV141" si="505">SUM(AU136*$D136*$E136*$F136*$G136*$AV$10)</f>
        <v>0</v>
      </c>
      <c r="AW136" s="11"/>
      <c r="AX136" s="11">
        <f t="shared" ref="AX136:AX141" si="506">SUM(AW136*$D136*$E136*$F136*$G136*$AX$10)</f>
        <v>0</v>
      </c>
      <c r="AY136" s="11"/>
      <c r="AZ136" s="11">
        <f t="shared" ref="AZ136:AZ141" si="507">SUM(AY136*$D136*$E136*$F136*$G136*$AZ$10)</f>
        <v>0</v>
      </c>
      <c r="BA136" s="11"/>
      <c r="BB136" s="11">
        <f t="shared" ref="BB136:BB141" si="508">SUM(BA136*$D136*$E136*$F136*$G136*$BB$10)</f>
        <v>0</v>
      </c>
      <c r="BC136" s="11"/>
      <c r="BD136" s="11">
        <f t="shared" ref="BD136:BD141" si="509">SUM(BC136*$D136*$E136*$F136*$G136*$BD$10)</f>
        <v>0</v>
      </c>
      <c r="BE136" s="11"/>
      <c r="BF136" s="11">
        <f t="shared" ref="BF136:BF141" si="510">SUM(BE136*$D136*$E136*$F136*$G136*$BF$10)</f>
        <v>0</v>
      </c>
      <c r="BG136" s="11"/>
      <c r="BH136" s="11">
        <f t="shared" ref="BH136:BH141" si="511">SUM(BG136*$D136*$E136*$F136*$G136*$BH$10)</f>
        <v>0</v>
      </c>
      <c r="BI136" s="11"/>
      <c r="BJ136" s="11">
        <f t="shared" ref="BJ136:BJ141" si="512">BI136*$D136*$E136*$F136*$H136*$BJ$10</f>
        <v>0</v>
      </c>
      <c r="BK136" s="71">
        <v>69</v>
      </c>
      <c r="BL136" s="11">
        <f t="shared" ref="BL136:BL141" si="513">BK136*$D136*$E136*$F136*$H136*$BL$10</f>
        <v>1064609.28</v>
      </c>
      <c r="BM136" s="76"/>
      <c r="BN136" s="11">
        <f t="shared" ref="BN136:BN141" si="514">BM136*$D136*$E136*$F136*$H136*$BN$10</f>
        <v>0</v>
      </c>
      <c r="BO136" s="11"/>
      <c r="BP136" s="11">
        <f t="shared" ref="BP136:BP141" si="515">BO136*$D136*$E136*$F136*$H136*$BP$10</f>
        <v>0</v>
      </c>
      <c r="BQ136" s="70">
        <v>15</v>
      </c>
      <c r="BR136" s="11">
        <f t="shared" ref="BR136:BR141" si="516">BQ136*$D136*$E136*$F136*$H136*$BR$10</f>
        <v>231436.79999999999</v>
      </c>
      <c r="BS136" s="120">
        <v>12</v>
      </c>
      <c r="BT136" s="115">
        <f t="shared" ref="BT136:BT141" si="517">BS136*$D136*$E136*$F136*$H136*$BT$10</f>
        <v>185149.44</v>
      </c>
      <c r="BU136" s="11">
        <v>15</v>
      </c>
      <c r="BV136" s="11">
        <f t="shared" ref="BV136:BV141" si="518">BU136*$D136*$E136*$F136*$H136*$BV$10</f>
        <v>231436.79999999999</v>
      </c>
      <c r="BW136" s="70"/>
      <c r="BX136" s="11">
        <f t="shared" ref="BX136:BX141" si="519">BW136*$D136*$E136*$F136*$H136*$BX$10</f>
        <v>0</v>
      </c>
      <c r="BY136" s="71">
        <v>9</v>
      </c>
      <c r="BZ136" s="11">
        <f t="shared" ref="BZ136:BZ141" si="520">BY136*$D136*$E136*$F136*$H136*$BZ$10</f>
        <v>138862.07999999999</v>
      </c>
      <c r="CA136" s="11"/>
      <c r="CB136" s="11">
        <f t="shared" ref="CB136:CB141" si="521">CA136*$D136*$E136*$F136*$H136*$CB$10</f>
        <v>0</v>
      </c>
      <c r="CC136" s="11">
        <v>10</v>
      </c>
      <c r="CD136" s="11">
        <f t="shared" ref="CD136:CD141" si="522">CC136*$D136*$E136*$F136*$H136*$CD$10</f>
        <v>154291.19999999998</v>
      </c>
      <c r="CE136" s="11"/>
      <c r="CF136" s="11">
        <f t="shared" ref="CF136:CF141" si="523">CE136*$D136*$E136*$F136*$H136*$CF$10</f>
        <v>0</v>
      </c>
      <c r="CG136" s="11"/>
      <c r="CH136" s="11">
        <f t="shared" ref="CH136:CH141" si="524">CG136*$D136*$E136*$F136*$H136*$CH$10</f>
        <v>0</v>
      </c>
      <c r="CI136" s="12">
        <v>5</v>
      </c>
      <c r="CJ136" s="11">
        <f t="shared" ref="CJ136:CJ141" si="525">CI136*$D136*$E136*$F136*$H136*$CJ$10</f>
        <v>77145.599999999991</v>
      </c>
      <c r="CK136" s="11"/>
      <c r="CL136" s="11">
        <f t="shared" ref="CL136:CL141" si="526">CK136*$D136*$E136*$F136*$H136*$CL$10</f>
        <v>0</v>
      </c>
      <c r="CM136" s="70"/>
      <c r="CN136" s="11">
        <f t="shared" ref="CN136:CN141" si="527">CM136*$D136*$E136*$F136*$I136*$CN$10</f>
        <v>0</v>
      </c>
      <c r="CO136" s="71">
        <v>50</v>
      </c>
      <c r="CP136" s="11">
        <f t="shared" ref="CP136:CP141" si="528">CO136*$D136*$E136*$F136*$J136*$CP$10</f>
        <v>1180144</v>
      </c>
      <c r="CQ136" s="11"/>
      <c r="CR136" s="11">
        <f t="shared" ref="CR136:CR141" si="529">CQ136*D136*E136*F136</f>
        <v>0</v>
      </c>
      <c r="CS136" s="43">
        <f t="shared" ref="CS136:CT141" si="530">SUM(M136+K136+W136+O136+Q136+Y136+U136+S136+AA136+AE136+AC136+AG136+AI136+AM136+BI136+BO136+AK136+AW136+AY136+CA136+CC136+BY136+CE136+CG136+BS136+BU136+AO136+AQ136+AS136+AU136+BK136+BM136+BQ136+BA136+BC136+BE136+BG136+BW136+CI136+CK136+CM136+CO136+CQ136)</f>
        <v>306</v>
      </c>
      <c r="CT136" s="43">
        <f t="shared" si="530"/>
        <v>4829130.879999999</v>
      </c>
      <c r="CU136" s="42">
        <f t="shared" si="327"/>
        <v>306</v>
      </c>
    </row>
    <row r="137" spans="1:99" ht="30" x14ac:dyDescent="0.25">
      <c r="A137" s="95"/>
      <c r="B137" s="47">
        <v>91</v>
      </c>
      <c r="C137" s="16" t="s">
        <v>245</v>
      </c>
      <c r="D137" s="8">
        <v>11480</v>
      </c>
      <c r="E137" s="9">
        <v>2.1800000000000002</v>
      </c>
      <c r="F137" s="19">
        <v>1</v>
      </c>
      <c r="G137" s="8">
        <v>1.4</v>
      </c>
      <c r="H137" s="8">
        <v>1.68</v>
      </c>
      <c r="I137" s="8">
        <v>2.23</v>
      </c>
      <c r="J137" s="10">
        <v>2.57</v>
      </c>
      <c r="K137" s="11">
        <v>6</v>
      </c>
      <c r="L137" s="11">
        <f t="shared" si="489"/>
        <v>210221.76</v>
      </c>
      <c r="M137" s="11">
        <v>0</v>
      </c>
      <c r="N137" s="11">
        <f t="shared" si="328"/>
        <v>0</v>
      </c>
      <c r="O137" s="11">
        <v>0</v>
      </c>
      <c r="P137" s="11">
        <f t="shared" si="490"/>
        <v>0</v>
      </c>
      <c r="Q137" s="12">
        <v>0</v>
      </c>
      <c r="R137" s="11">
        <f t="shared" si="491"/>
        <v>0</v>
      </c>
      <c r="S137" s="11">
        <v>0</v>
      </c>
      <c r="T137" s="11">
        <f t="shared" si="492"/>
        <v>0</v>
      </c>
      <c r="U137" s="12"/>
      <c r="V137" s="12">
        <f t="shared" si="493"/>
        <v>0</v>
      </c>
      <c r="W137" s="13"/>
      <c r="X137" s="11">
        <f t="shared" si="329"/>
        <v>0</v>
      </c>
      <c r="Y137" s="11">
        <v>0</v>
      </c>
      <c r="Z137" s="11">
        <f t="shared" si="494"/>
        <v>0</v>
      </c>
      <c r="AA137" s="11">
        <v>0</v>
      </c>
      <c r="AB137" s="11">
        <f t="shared" si="495"/>
        <v>0</v>
      </c>
      <c r="AC137" s="11"/>
      <c r="AD137" s="11">
        <f t="shared" si="496"/>
        <v>0</v>
      </c>
      <c r="AE137" s="11">
        <v>0</v>
      </c>
      <c r="AF137" s="11">
        <f t="shared" si="497"/>
        <v>0</v>
      </c>
      <c r="AG137" s="12">
        <v>0</v>
      </c>
      <c r="AH137" s="11">
        <f t="shared" si="498"/>
        <v>0</v>
      </c>
      <c r="AI137" s="116"/>
      <c r="AJ137" s="11">
        <f t="shared" si="499"/>
        <v>0</v>
      </c>
      <c r="AK137" s="12"/>
      <c r="AL137" s="12">
        <f t="shared" si="500"/>
        <v>0</v>
      </c>
      <c r="AM137" s="11">
        <v>0</v>
      </c>
      <c r="AN137" s="11">
        <f t="shared" si="501"/>
        <v>0</v>
      </c>
      <c r="AO137" s="11">
        <v>0</v>
      </c>
      <c r="AP137" s="11">
        <f t="shared" si="502"/>
        <v>0</v>
      </c>
      <c r="AQ137" s="11"/>
      <c r="AR137" s="11">
        <f t="shared" si="503"/>
        <v>0</v>
      </c>
      <c r="AS137" s="11"/>
      <c r="AT137" s="11">
        <f t="shared" si="504"/>
        <v>0</v>
      </c>
      <c r="AU137" s="11"/>
      <c r="AV137" s="11">
        <f t="shared" si="505"/>
        <v>0</v>
      </c>
      <c r="AW137" s="11">
        <v>0</v>
      </c>
      <c r="AX137" s="11">
        <f t="shared" si="506"/>
        <v>0</v>
      </c>
      <c r="AY137" s="11">
        <v>0</v>
      </c>
      <c r="AZ137" s="11">
        <f t="shared" si="507"/>
        <v>0</v>
      </c>
      <c r="BA137" s="11">
        <v>0</v>
      </c>
      <c r="BB137" s="11">
        <f t="shared" si="508"/>
        <v>0</v>
      </c>
      <c r="BC137" s="11">
        <v>0</v>
      </c>
      <c r="BD137" s="11">
        <f t="shared" si="509"/>
        <v>0</v>
      </c>
      <c r="BE137" s="11">
        <v>0</v>
      </c>
      <c r="BF137" s="11">
        <f t="shared" si="510"/>
        <v>0</v>
      </c>
      <c r="BG137" s="11"/>
      <c r="BH137" s="11">
        <f t="shared" si="511"/>
        <v>0</v>
      </c>
      <c r="BI137" s="11">
        <v>0</v>
      </c>
      <c r="BJ137" s="11">
        <f t="shared" si="512"/>
        <v>0</v>
      </c>
      <c r="BK137" s="11">
        <v>0</v>
      </c>
      <c r="BL137" s="11">
        <f t="shared" si="513"/>
        <v>0</v>
      </c>
      <c r="BM137" s="76"/>
      <c r="BN137" s="11">
        <f t="shared" si="514"/>
        <v>0</v>
      </c>
      <c r="BO137" s="11">
        <v>0</v>
      </c>
      <c r="BP137" s="11">
        <f t="shared" si="515"/>
        <v>0</v>
      </c>
      <c r="BQ137" s="12">
        <v>0</v>
      </c>
      <c r="BR137" s="11">
        <f t="shared" si="516"/>
        <v>0</v>
      </c>
      <c r="BS137" s="115"/>
      <c r="BT137" s="115">
        <f t="shared" si="517"/>
        <v>0</v>
      </c>
      <c r="BU137" s="11">
        <v>0</v>
      </c>
      <c r="BV137" s="11">
        <f t="shared" si="518"/>
        <v>0</v>
      </c>
      <c r="BW137" s="12"/>
      <c r="BX137" s="11">
        <f t="shared" si="519"/>
        <v>0</v>
      </c>
      <c r="BY137" s="11">
        <v>0</v>
      </c>
      <c r="BZ137" s="11">
        <f t="shared" si="520"/>
        <v>0</v>
      </c>
      <c r="CA137" s="11">
        <v>0</v>
      </c>
      <c r="CB137" s="11">
        <f t="shared" si="521"/>
        <v>0</v>
      </c>
      <c r="CC137" s="11"/>
      <c r="CD137" s="11">
        <f t="shared" si="522"/>
        <v>0</v>
      </c>
      <c r="CE137" s="11">
        <v>0</v>
      </c>
      <c r="CF137" s="11">
        <f t="shared" si="523"/>
        <v>0</v>
      </c>
      <c r="CG137" s="11"/>
      <c r="CH137" s="11">
        <f t="shared" si="524"/>
        <v>0</v>
      </c>
      <c r="CI137" s="12"/>
      <c r="CJ137" s="11">
        <f t="shared" si="525"/>
        <v>0</v>
      </c>
      <c r="CK137" s="11">
        <v>0</v>
      </c>
      <c r="CL137" s="11">
        <f t="shared" si="526"/>
        <v>0</v>
      </c>
      <c r="CM137" s="12">
        <v>0</v>
      </c>
      <c r="CN137" s="11">
        <f t="shared" si="527"/>
        <v>0</v>
      </c>
      <c r="CO137" s="11">
        <v>0</v>
      </c>
      <c r="CP137" s="11">
        <f t="shared" si="528"/>
        <v>0</v>
      </c>
      <c r="CQ137" s="11"/>
      <c r="CR137" s="11">
        <f t="shared" si="529"/>
        <v>0</v>
      </c>
      <c r="CS137" s="43">
        <f t="shared" si="530"/>
        <v>6</v>
      </c>
      <c r="CT137" s="43">
        <f t="shared" si="530"/>
        <v>210221.76</v>
      </c>
      <c r="CU137" s="42">
        <f t="shared" si="327"/>
        <v>6</v>
      </c>
    </row>
    <row r="138" spans="1:99" ht="30" x14ac:dyDescent="0.25">
      <c r="A138" s="95"/>
      <c r="B138" s="47">
        <v>92</v>
      </c>
      <c r="C138" s="16" t="s">
        <v>246</v>
      </c>
      <c r="D138" s="8">
        <v>11480</v>
      </c>
      <c r="E138" s="9">
        <v>2.58</v>
      </c>
      <c r="F138" s="19">
        <v>1</v>
      </c>
      <c r="G138" s="8">
        <v>1.4</v>
      </c>
      <c r="H138" s="8">
        <v>1.68</v>
      </c>
      <c r="I138" s="8">
        <v>2.23</v>
      </c>
      <c r="J138" s="10">
        <v>2.57</v>
      </c>
      <c r="K138" s="11"/>
      <c r="L138" s="11">
        <f t="shared" si="489"/>
        <v>0</v>
      </c>
      <c r="M138" s="11">
        <v>0</v>
      </c>
      <c r="N138" s="11">
        <f t="shared" si="328"/>
        <v>0</v>
      </c>
      <c r="O138" s="11">
        <v>0</v>
      </c>
      <c r="P138" s="11">
        <f t="shared" si="490"/>
        <v>0</v>
      </c>
      <c r="Q138" s="12">
        <v>0</v>
      </c>
      <c r="R138" s="11">
        <f t="shared" si="491"/>
        <v>0</v>
      </c>
      <c r="S138" s="11">
        <v>0</v>
      </c>
      <c r="T138" s="11">
        <f t="shared" si="492"/>
        <v>0</v>
      </c>
      <c r="U138" s="12"/>
      <c r="V138" s="12">
        <f t="shared" si="493"/>
        <v>0</v>
      </c>
      <c r="W138" s="13"/>
      <c r="X138" s="11">
        <f t="shared" si="329"/>
        <v>0</v>
      </c>
      <c r="Y138" s="11">
        <v>0</v>
      </c>
      <c r="Z138" s="11">
        <f t="shared" si="494"/>
        <v>0</v>
      </c>
      <c r="AA138" s="11">
        <v>0</v>
      </c>
      <c r="AB138" s="11">
        <f t="shared" si="495"/>
        <v>0</v>
      </c>
      <c r="AC138" s="11"/>
      <c r="AD138" s="11">
        <f t="shared" si="496"/>
        <v>0</v>
      </c>
      <c r="AE138" s="11">
        <v>0</v>
      </c>
      <c r="AF138" s="11">
        <f t="shared" si="497"/>
        <v>0</v>
      </c>
      <c r="AG138" s="12">
        <v>0</v>
      </c>
      <c r="AH138" s="11">
        <f t="shared" si="498"/>
        <v>0</v>
      </c>
      <c r="AI138" s="116"/>
      <c r="AJ138" s="11">
        <f t="shared" si="499"/>
        <v>0</v>
      </c>
      <c r="AK138" s="12"/>
      <c r="AL138" s="12">
        <f t="shared" si="500"/>
        <v>0</v>
      </c>
      <c r="AM138" s="11">
        <v>0</v>
      </c>
      <c r="AN138" s="11">
        <f t="shared" si="501"/>
        <v>0</v>
      </c>
      <c r="AO138" s="11">
        <v>0</v>
      </c>
      <c r="AP138" s="11">
        <f t="shared" si="502"/>
        <v>0</v>
      </c>
      <c r="AQ138" s="11"/>
      <c r="AR138" s="11">
        <f t="shared" si="503"/>
        <v>0</v>
      </c>
      <c r="AS138" s="11"/>
      <c r="AT138" s="11">
        <f t="shared" si="504"/>
        <v>0</v>
      </c>
      <c r="AU138" s="11"/>
      <c r="AV138" s="11">
        <f t="shared" si="505"/>
        <v>0</v>
      </c>
      <c r="AW138" s="11">
        <v>0</v>
      </c>
      <c r="AX138" s="11">
        <f t="shared" si="506"/>
        <v>0</v>
      </c>
      <c r="AY138" s="11">
        <v>0</v>
      </c>
      <c r="AZ138" s="11">
        <f t="shared" si="507"/>
        <v>0</v>
      </c>
      <c r="BA138" s="11">
        <v>0</v>
      </c>
      <c r="BB138" s="11">
        <f t="shared" si="508"/>
        <v>0</v>
      </c>
      <c r="BC138" s="11">
        <v>0</v>
      </c>
      <c r="BD138" s="11">
        <f t="shared" si="509"/>
        <v>0</v>
      </c>
      <c r="BE138" s="11">
        <v>0</v>
      </c>
      <c r="BF138" s="11">
        <f t="shared" si="510"/>
        <v>0</v>
      </c>
      <c r="BG138" s="11"/>
      <c r="BH138" s="11">
        <f t="shared" si="511"/>
        <v>0</v>
      </c>
      <c r="BI138" s="11">
        <v>0</v>
      </c>
      <c r="BJ138" s="11">
        <f t="shared" si="512"/>
        <v>0</v>
      </c>
      <c r="BK138" s="11">
        <v>0</v>
      </c>
      <c r="BL138" s="11">
        <f t="shared" si="513"/>
        <v>0</v>
      </c>
      <c r="BM138" s="76"/>
      <c r="BN138" s="11">
        <f t="shared" si="514"/>
        <v>0</v>
      </c>
      <c r="BO138" s="11">
        <v>0</v>
      </c>
      <c r="BP138" s="11">
        <f t="shared" si="515"/>
        <v>0</v>
      </c>
      <c r="BQ138" s="12">
        <v>0</v>
      </c>
      <c r="BR138" s="11">
        <f t="shared" si="516"/>
        <v>0</v>
      </c>
      <c r="BS138" s="115"/>
      <c r="BT138" s="115">
        <f t="shared" si="517"/>
        <v>0</v>
      </c>
      <c r="BU138" s="11">
        <v>0</v>
      </c>
      <c r="BV138" s="11">
        <f t="shared" si="518"/>
        <v>0</v>
      </c>
      <c r="BW138" s="12"/>
      <c r="BX138" s="11">
        <f t="shared" si="519"/>
        <v>0</v>
      </c>
      <c r="BY138" s="11">
        <v>0</v>
      </c>
      <c r="BZ138" s="11">
        <f t="shared" si="520"/>
        <v>0</v>
      </c>
      <c r="CA138" s="11">
        <v>0</v>
      </c>
      <c r="CB138" s="11">
        <f t="shared" si="521"/>
        <v>0</v>
      </c>
      <c r="CC138" s="11">
        <v>0</v>
      </c>
      <c r="CD138" s="11">
        <f t="shared" si="522"/>
        <v>0</v>
      </c>
      <c r="CE138" s="11">
        <v>0</v>
      </c>
      <c r="CF138" s="11">
        <f t="shared" si="523"/>
        <v>0</v>
      </c>
      <c r="CG138" s="11"/>
      <c r="CH138" s="11">
        <f t="shared" si="524"/>
        <v>0</v>
      </c>
      <c r="CI138" s="12"/>
      <c r="CJ138" s="11">
        <f t="shared" si="525"/>
        <v>0</v>
      </c>
      <c r="CK138" s="11">
        <v>0</v>
      </c>
      <c r="CL138" s="11">
        <f t="shared" si="526"/>
        <v>0</v>
      </c>
      <c r="CM138" s="12">
        <v>0</v>
      </c>
      <c r="CN138" s="11">
        <f t="shared" si="527"/>
        <v>0</v>
      </c>
      <c r="CO138" s="11">
        <v>0</v>
      </c>
      <c r="CP138" s="11">
        <f t="shared" si="528"/>
        <v>0</v>
      </c>
      <c r="CQ138" s="11"/>
      <c r="CR138" s="11">
        <f t="shared" si="529"/>
        <v>0</v>
      </c>
      <c r="CS138" s="43">
        <f t="shared" si="530"/>
        <v>0</v>
      </c>
      <c r="CT138" s="43">
        <f t="shared" si="530"/>
        <v>0</v>
      </c>
      <c r="CU138" s="42">
        <f t="shared" si="327"/>
        <v>0</v>
      </c>
    </row>
    <row r="139" spans="1:99" ht="45" x14ac:dyDescent="0.25">
      <c r="A139" s="95"/>
      <c r="B139" s="47">
        <v>93</v>
      </c>
      <c r="C139" s="16" t="s">
        <v>247</v>
      </c>
      <c r="D139" s="8">
        <v>11480</v>
      </c>
      <c r="E139" s="9">
        <v>1.97</v>
      </c>
      <c r="F139" s="19">
        <v>1</v>
      </c>
      <c r="G139" s="8">
        <v>1.4</v>
      </c>
      <c r="H139" s="8">
        <v>1.68</v>
      </c>
      <c r="I139" s="8">
        <v>2.23</v>
      </c>
      <c r="J139" s="10">
        <v>2.57</v>
      </c>
      <c r="K139" s="11">
        <v>6</v>
      </c>
      <c r="L139" s="11">
        <f t="shared" si="489"/>
        <v>189971.04</v>
      </c>
      <c r="M139" s="11">
        <v>0</v>
      </c>
      <c r="N139" s="11">
        <f t="shared" si="328"/>
        <v>0</v>
      </c>
      <c r="O139" s="11">
        <v>0</v>
      </c>
      <c r="P139" s="11">
        <f t="shared" si="490"/>
        <v>0</v>
      </c>
      <c r="Q139" s="12">
        <v>0</v>
      </c>
      <c r="R139" s="11">
        <f t="shared" si="491"/>
        <v>0</v>
      </c>
      <c r="S139" s="11">
        <v>0</v>
      </c>
      <c r="T139" s="11">
        <f t="shared" si="492"/>
        <v>0</v>
      </c>
      <c r="U139" s="12"/>
      <c r="V139" s="12">
        <f t="shared" si="493"/>
        <v>0</v>
      </c>
      <c r="W139" s="13"/>
      <c r="X139" s="11">
        <f t="shared" si="329"/>
        <v>0</v>
      </c>
      <c r="Y139" s="11">
        <v>0</v>
      </c>
      <c r="Z139" s="11">
        <f t="shared" si="494"/>
        <v>0</v>
      </c>
      <c r="AA139" s="11">
        <v>0</v>
      </c>
      <c r="AB139" s="11">
        <f t="shared" si="495"/>
        <v>0</v>
      </c>
      <c r="AC139" s="11"/>
      <c r="AD139" s="11">
        <f t="shared" si="496"/>
        <v>0</v>
      </c>
      <c r="AE139" s="11">
        <v>0</v>
      </c>
      <c r="AF139" s="11">
        <f t="shared" si="497"/>
        <v>0</v>
      </c>
      <c r="AG139" s="12">
        <v>0</v>
      </c>
      <c r="AH139" s="11">
        <f t="shared" si="498"/>
        <v>0</v>
      </c>
      <c r="AI139" s="116"/>
      <c r="AJ139" s="11">
        <f t="shared" si="499"/>
        <v>0</v>
      </c>
      <c r="AK139" s="12"/>
      <c r="AL139" s="12">
        <f t="shared" si="500"/>
        <v>0</v>
      </c>
      <c r="AM139" s="11">
        <v>0</v>
      </c>
      <c r="AN139" s="11">
        <f t="shared" si="501"/>
        <v>0</v>
      </c>
      <c r="AO139" s="11">
        <v>0</v>
      </c>
      <c r="AP139" s="11">
        <f t="shared" si="502"/>
        <v>0</v>
      </c>
      <c r="AQ139" s="11"/>
      <c r="AR139" s="11">
        <f t="shared" si="503"/>
        <v>0</v>
      </c>
      <c r="AS139" s="11"/>
      <c r="AT139" s="11">
        <f t="shared" si="504"/>
        <v>0</v>
      </c>
      <c r="AU139" s="11"/>
      <c r="AV139" s="11">
        <f t="shared" si="505"/>
        <v>0</v>
      </c>
      <c r="AW139" s="11">
        <v>0</v>
      </c>
      <c r="AX139" s="11">
        <f t="shared" si="506"/>
        <v>0</v>
      </c>
      <c r="AY139" s="11">
        <v>0</v>
      </c>
      <c r="AZ139" s="11">
        <f t="shared" si="507"/>
        <v>0</v>
      </c>
      <c r="BA139" s="11">
        <v>0</v>
      </c>
      <c r="BB139" s="11">
        <f t="shared" si="508"/>
        <v>0</v>
      </c>
      <c r="BC139" s="11">
        <v>0</v>
      </c>
      <c r="BD139" s="11">
        <f t="shared" si="509"/>
        <v>0</v>
      </c>
      <c r="BE139" s="11">
        <v>0</v>
      </c>
      <c r="BF139" s="11">
        <f t="shared" si="510"/>
        <v>0</v>
      </c>
      <c r="BG139" s="11"/>
      <c r="BH139" s="11">
        <f t="shared" si="511"/>
        <v>0</v>
      </c>
      <c r="BI139" s="11">
        <v>0</v>
      </c>
      <c r="BJ139" s="11">
        <f t="shared" si="512"/>
        <v>0</v>
      </c>
      <c r="BK139" s="11">
        <v>0</v>
      </c>
      <c r="BL139" s="11">
        <f t="shared" si="513"/>
        <v>0</v>
      </c>
      <c r="BM139" s="76"/>
      <c r="BN139" s="11">
        <f t="shared" si="514"/>
        <v>0</v>
      </c>
      <c r="BO139" s="11">
        <v>0</v>
      </c>
      <c r="BP139" s="11">
        <f t="shared" si="515"/>
        <v>0</v>
      </c>
      <c r="BQ139" s="12">
        <v>0</v>
      </c>
      <c r="BR139" s="11">
        <f t="shared" si="516"/>
        <v>0</v>
      </c>
      <c r="BS139" s="115">
        <v>0</v>
      </c>
      <c r="BT139" s="115">
        <f t="shared" si="517"/>
        <v>0</v>
      </c>
      <c r="BU139" s="11">
        <v>0</v>
      </c>
      <c r="BV139" s="11">
        <f t="shared" si="518"/>
        <v>0</v>
      </c>
      <c r="BW139" s="12"/>
      <c r="BX139" s="11">
        <f t="shared" si="519"/>
        <v>0</v>
      </c>
      <c r="BY139" s="11">
        <v>0</v>
      </c>
      <c r="BZ139" s="11">
        <f t="shared" si="520"/>
        <v>0</v>
      </c>
      <c r="CA139" s="11">
        <v>0</v>
      </c>
      <c r="CB139" s="11">
        <f t="shared" si="521"/>
        <v>0</v>
      </c>
      <c r="CC139" s="11">
        <v>0</v>
      </c>
      <c r="CD139" s="11">
        <f t="shared" si="522"/>
        <v>0</v>
      </c>
      <c r="CE139" s="11">
        <v>0</v>
      </c>
      <c r="CF139" s="11">
        <f t="shared" si="523"/>
        <v>0</v>
      </c>
      <c r="CG139" s="11"/>
      <c r="CH139" s="11">
        <f t="shared" si="524"/>
        <v>0</v>
      </c>
      <c r="CI139" s="12"/>
      <c r="CJ139" s="11">
        <f t="shared" si="525"/>
        <v>0</v>
      </c>
      <c r="CK139" s="11">
        <v>0</v>
      </c>
      <c r="CL139" s="11">
        <f t="shared" si="526"/>
        <v>0</v>
      </c>
      <c r="CM139" s="12">
        <v>0</v>
      </c>
      <c r="CN139" s="11">
        <f t="shared" si="527"/>
        <v>0</v>
      </c>
      <c r="CO139" s="11">
        <v>0</v>
      </c>
      <c r="CP139" s="11">
        <f t="shared" si="528"/>
        <v>0</v>
      </c>
      <c r="CQ139" s="11"/>
      <c r="CR139" s="11">
        <f t="shared" si="529"/>
        <v>0</v>
      </c>
      <c r="CS139" s="43">
        <f t="shared" si="530"/>
        <v>6</v>
      </c>
      <c r="CT139" s="43">
        <f t="shared" si="530"/>
        <v>189971.04</v>
      </c>
      <c r="CU139" s="42">
        <f t="shared" si="327"/>
        <v>6</v>
      </c>
    </row>
    <row r="140" spans="1:99" ht="45" x14ac:dyDescent="0.25">
      <c r="A140" s="95"/>
      <c r="B140" s="47">
        <v>94</v>
      </c>
      <c r="C140" s="16" t="s">
        <v>248</v>
      </c>
      <c r="D140" s="8">
        <v>11480</v>
      </c>
      <c r="E140" s="9">
        <v>2.04</v>
      </c>
      <c r="F140" s="19">
        <v>1</v>
      </c>
      <c r="G140" s="8">
        <v>1.4</v>
      </c>
      <c r="H140" s="8">
        <v>1.68</v>
      </c>
      <c r="I140" s="8">
        <v>2.23</v>
      </c>
      <c r="J140" s="10">
        <v>2.57</v>
      </c>
      <c r="K140" s="11"/>
      <c r="L140" s="11">
        <f t="shared" si="489"/>
        <v>0</v>
      </c>
      <c r="M140" s="11">
        <v>0</v>
      </c>
      <c r="N140" s="11">
        <f t="shared" si="328"/>
        <v>0</v>
      </c>
      <c r="O140" s="11">
        <v>0</v>
      </c>
      <c r="P140" s="11">
        <f t="shared" si="490"/>
        <v>0</v>
      </c>
      <c r="Q140" s="12">
        <v>0</v>
      </c>
      <c r="R140" s="11">
        <f t="shared" si="491"/>
        <v>0</v>
      </c>
      <c r="S140" s="11">
        <v>0</v>
      </c>
      <c r="T140" s="11">
        <f t="shared" si="492"/>
        <v>0</v>
      </c>
      <c r="U140" s="12"/>
      <c r="V140" s="12">
        <f t="shared" si="493"/>
        <v>0</v>
      </c>
      <c r="W140" s="13"/>
      <c r="X140" s="11">
        <f t="shared" si="329"/>
        <v>0</v>
      </c>
      <c r="Y140" s="11">
        <v>0</v>
      </c>
      <c r="Z140" s="11">
        <f t="shared" si="494"/>
        <v>0</v>
      </c>
      <c r="AA140" s="11">
        <v>0</v>
      </c>
      <c r="AB140" s="11">
        <f t="shared" si="495"/>
        <v>0</v>
      </c>
      <c r="AC140" s="11">
        <v>0</v>
      </c>
      <c r="AD140" s="11">
        <f t="shared" si="496"/>
        <v>0</v>
      </c>
      <c r="AE140" s="11">
        <v>0</v>
      </c>
      <c r="AF140" s="11">
        <f t="shared" si="497"/>
        <v>0</v>
      </c>
      <c r="AG140" s="12">
        <v>0</v>
      </c>
      <c r="AH140" s="11">
        <f t="shared" si="498"/>
        <v>0</v>
      </c>
      <c r="AI140" s="116"/>
      <c r="AJ140" s="11">
        <f t="shared" si="499"/>
        <v>0</v>
      </c>
      <c r="AK140" s="12"/>
      <c r="AL140" s="12">
        <f t="shared" si="500"/>
        <v>0</v>
      </c>
      <c r="AM140" s="11">
        <v>0</v>
      </c>
      <c r="AN140" s="11">
        <f t="shared" si="501"/>
        <v>0</v>
      </c>
      <c r="AO140" s="11">
        <v>0</v>
      </c>
      <c r="AP140" s="11">
        <f t="shared" si="502"/>
        <v>0</v>
      </c>
      <c r="AQ140" s="11"/>
      <c r="AR140" s="11">
        <f t="shared" si="503"/>
        <v>0</v>
      </c>
      <c r="AS140" s="11"/>
      <c r="AT140" s="11">
        <f t="shared" si="504"/>
        <v>0</v>
      </c>
      <c r="AU140" s="11"/>
      <c r="AV140" s="11">
        <f t="shared" si="505"/>
        <v>0</v>
      </c>
      <c r="AW140" s="11">
        <v>0</v>
      </c>
      <c r="AX140" s="11">
        <f t="shared" si="506"/>
        <v>0</v>
      </c>
      <c r="AY140" s="11">
        <v>0</v>
      </c>
      <c r="AZ140" s="11">
        <f t="shared" si="507"/>
        <v>0</v>
      </c>
      <c r="BA140" s="11">
        <v>0</v>
      </c>
      <c r="BB140" s="11">
        <f t="shared" si="508"/>
        <v>0</v>
      </c>
      <c r="BC140" s="11">
        <v>0</v>
      </c>
      <c r="BD140" s="11">
        <f t="shared" si="509"/>
        <v>0</v>
      </c>
      <c r="BE140" s="11">
        <v>0</v>
      </c>
      <c r="BF140" s="11">
        <f t="shared" si="510"/>
        <v>0</v>
      </c>
      <c r="BG140" s="11"/>
      <c r="BH140" s="11">
        <f t="shared" si="511"/>
        <v>0</v>
      </c>
      <c r="BI140" s="11">
        <v>0</v>
      </c>
      <c r="BJ140" s="11">
        <f t="shared" si="512"/>
        <v>0</v>
      </c>
      <c r="BK140" s="11">
        <v>0</v>
      </c>
      <c r="BL140" s="11">
        <f t="shared" si="513"/>
        <v>0</v>
      </c>
      <c r="BM140" s="76"/>
      <c r="BN140" s="11">
        <f t="shared" si="514"/>
        <v>0</v>
      </c>
      <c r="BO140" s="11">
        <v>0</v>
      </c>
      <c r="BP140" s="11">
        <f t="shared" si="515"/>
        <v>0</v>
      </c>
      <c r="BQ140" s="12">
        <v>0</v>
      </c>
      <c r="BR140" s="11">
        <f t="shared" si="516"/>
        <v>0</v>
      </c>
      <c r="BS140" s="115">
        <v>0</v>
      </c>
      <c r="BT140" s="115">
        <f t="shared" si="517"/>
        <v>0</v>
      </c>
      <c r="BU140" s="11">
        <v>0</v>
      </c>
      <c r="BV140" s="11">
        <f t="shared" si="518"/>
        <v>0</v>
      </c>
      <c r="BW140" s="12"/>
      <c r="BX140" s="11">
        <f t="shared" si="519"/>
        <v>0</v>
      </c>
      <c r="BY140" s="11">
        <v>0</v>
      </c>
      <c r="BZ140" s="11">
        <f t="shared" si="520"/>
        <v>0</v>
      </c>
      <c r="CA140" s="11">
        <v>0</v>
      </c>
      <c r="CB140" s="11">
        <f t="shared" si="521"/>
        <v>0</v>
      </c>
      <c r="CC140" s="11">
        <v>0</v>
      </c>
      <c r="CD140" s="11">
        <f t="shared" si="522"/>
        <v>0</v>
      </c>
      <c r="CE140" s="11">
        <v>0</v>
      </c>
      <c r="CF140" s="11">
        <f t="shared" si="523"/>
        <v>0</v>
      </c>
      <c r="CG140" s="11"/>
      <c r="CH140" s="11">
        <f t="shared" si="524"/>
        <v>0</v>
      </c>
      <c r="CI140" s="12"/>
      <c r="CJ140" s="11">
        <f t="shared" si="525"/>
        <v>0</v>
      </c>
      <c r="CK140" s="11">
        <v>0</v>
      </c>
      <c r="CL140" s="11">
        <f t="shared" si="526"/>
        <v>0</v>
      </c>
      <c r="CM140" s="12">
        <v>0</v>
      </c>
      <c r="CN140" s="11">
        <f t="shared" si="527"/>
        <v>0</v>
      </c>
      <c r="CO140" s="11">
        <v>0</v>
      </c>
      <c r="CP140" s="11">
        <f t="shared" si="528"/>
        <v>0</v>
      </c>
      <c r="CQ140" s="11"/>
      <c r="CR140" s="11">
        <f t="shared" si="529"/>
        <v>0</v>
      </c>
      <c r="CS140" s="43">
        <f t="shared" si="530"/>
        <v>0</v>
      </c>
      <c r="CT140" s="43">
        <f t="shared" si="530"/>
        <v>0</v>
      </c>
      <c r="CU140" s="42">
        <f t="shared" si="327"/>
        <v>0</v>
      </c>
    </row>
    <row r="141" spans="1:99" ht="45" x14ac:dyDescent="0.25">
      <c r="A141" s="95"/>
      <c r="B141" s="47">
        <v>95</v>
      </c>
      <c r="C141" s="16" t="s">
        <v>249</v>
      </c>
      <c r="D141" s="8">
        <v>11480</v>
      </c>
      <c r="E141" s="9">
        <v>2.95</v>
      </c>
      <c r="F141" s="19">
        <v>1</v>
      </c>
      <c r="G141" s="8">
        <v>1.4</v>
      </c>
      <c r="H141" s="8">
        <v>1.68</v>
      </c>
      <c r="I141" s="8">
        <v>2.23</v>
      </c>
      <c r="J141" s="10">
        <v>2.57</v>
      </c>
      <c r="K141" s="11"/>
      <c r="L141" s="11">
        <f t="shared" si="489"/>
        <v>0</v>
      </c>
      <c r="M141" s="11">
        <v>0</v>
      </c>
      <c r="N141" s="11">
        <f t="shared" si="328"/>
        <v>0</v>
      </c>
      <c r="O141" s="11">
        <v>0</v>
      </c>
      <c r="P141" s="11">
        <f t="shared" si="490"/>
        <v>0</v>
      </c>
      <c r="Q141" s="12">
        <v>0</v>
      </c>
      <c r="R141" s="11">
        <f t="shared" si="491"/>
        <v>0</v>
      </c>
      <c r="S141" s="11">
        <v>0</v>
      </c>
      <c r="T141" s="11">
        <f t="shared" si="492"/>
        <v>0</v>
      </c>
      <c r="U141" s="12"/>
      <c r="V141" s="12">
        <f t="shared" si="493"/>
        <v>0</v>
      </c>
      <c r="W141" s="13"/>
      <c r="X141" s="11">
        <f t="shared" si="329"/>
        <v>0</v>
      </c>
      <c r="Y141" s="11">
        <v>0</v>
      </c>
      <c r="Z141" s="11">
        <f t="shared" si="494"/>
        <v>0</v>
      </c>
      <c r="AA141" s="11">
        <v>0</v>
      </c>
      <c r="AB141" s="11">
        <f t="shared" si="495"/>
        <v>0</v>
      </c>
      <c r="AC141" s="11">
        <v>0</v>
      </c>
      <c r="AD141" s="11">
        <f t="shared" si="496"/>
        <v>0</v>
      </c>
      <c r="AE141" s="11">
        <v>0</v>
      </c>
      <c r="AF141" s="11">
        <f t="shared" si="497"/>
        <v>0</v>
      </c>
      <c r="AG141" s="12">
        <v>0</v>
      </c>
      <c r="AH141" s="11">
        <f t="shared" si="498"/>
        <v>0</v>
      </c>
      <c r="AI141" s="116"/>
      <c r="AJ141" s="11">
        <f t="shared" si="499"/>
        <v>0</v>
      </c>
      <c r="AK141" s="12"/>
      <c r="AL141" s="12">
        <f t="shared" si="500"/>
        <v>0</v>
      </c>
      <c r="AM141" s="11">
        <v>0</v>
      </c>
      <c r="AN141" s="11">
        <f t="shared" si="501"/>
        <v>0</v>
      </c>
      <c r="AO141" s="11">
        <v>0</v>
      </c>
      <c r="AP141" s="11">
        <f t="shared" si="502"/>
        <v>0</v>
      </c>
      <c r="AQ141" s="11"/>
      <c r="AR141" s="11">
        <f t="shared" si="503"/>
        <v>0</v>
      </c>
      <c r="AS141" s="11"/>
      <c r="AT141" s="11">
        <f t="shared" si="504"/>
        <v>0</v>
      </c>
      <c r="AU141" s="11"/>
      <c r="AV141" s="11">
        <f t="shared" si="505"/>
        <v>0</v>
      </c>
      <c r="AW141" s="11">
        <v>0</v>
      </c>
      <c r="AX141" s="11">
        <f t="shared" si="506"/>
        <v>0</v>
      </c>
      <c r="AY141" s="11">
        <v>0</v>
      </c>
      <c r="AZ141" s="11">
        <f t="shared" si="507"/>
        <v>0</v>
      </c>
      <c r="BA141" s="11">
        <v>0</v>
      </c>
      <c r="BB141" s="11">
        <f t="shared" si="508"/>
        <v>0</v>
      </c>
      <c r="BC141" s="11">
        <v>0</v>
      </c>
      <c r="BD141" s="11">
        <f t="shared" si="509"/>
        <v>0</v>
      </c>
      <c r="BE141" s="11">
        <v>0</v>
      </c>
      <c r="BF141" s="11">
        <f t="shared" si="510"/>
        <v>0</v>
      </c>
      <c r="BG141" s="11"/>
      <c r="BH141" s="11">
        <f t="shared" si="511"/>
        <v>0</v>
      </c>
      <c r="BI141" s="11">
        <v>0</v>
      </c>
      <c r="BJ141" s="11">
        <f t="shared" si="512"/>
        <v>0</v>
      </c>
      <c r="BK141" s="11">
        <v>0</v>
      </c>
      <c r="BL141" s="11">
        <f t="shared" si="513"/>
        <v>0</v>
      </c>
      <c r="BM141" s="76"/>
      <c r="BN141" s="11">
        <f t="shared" si="514"/>
        <v>0</v>
      </c>
      <c r="BO141" s="11">
        <v>0</v>
      </c>
      <c r="BP141" s="11">
        <f t="shared" si="515"/>
        <v>0</v>
      </c>
      <c r="BQ141" s="12">
        <v>0</v>
      </c>
      <c r="BR141" s="11">
        <f t="shared" si="516"/>
        <v>0</v>
      </c>
      <c r="BS141" s="115"/>
      <c r="BT141" s="115">
        <f t="shared" si="517"/>
        <v>0</v>
      </c>
      <c r="BU141" s="11">
        <v>0</v>
      </c>
      <c r="BV141" s="11">
        <f t="shared" si="518"/>
        <v>0</v>
      </c>
      <c r="BW141" s="12"/>
      <c r="BX141" s="11">
        <f t="shared" si="519"/>
        <v>0</v>
      </c>
      <c r="BY141" s="11">
        <v>0</v>
      </c>
      <c r="BZ141" s="11">
        <f t="shared" si="520"/>
        <v>0</v>
      </c>
      <c r="CA141" s="11">
        <v>0</v>
      </c>
      <c r="CB141" s="11">
        <f t="shared" si="521"/>
        <v>0</v>
      </c>
      <c r="CC141" s="11">
        <v>0</v>
      </c>
      <c r="CD141" s="11">
        <f t="shared" si="522"/>
        <v>0</v>
      </c>
      <c r="CE141" s="11">
        <v>0</v>
      </c>
      <c r="CF141" s="11">
        <f t="shared" si="523"/>
        <v>0</v>
      </c>
      <c r="CG141" s="11"/>
      <c r="CH141" s="11">
        <f t="shared" si="524"/>
        <v>0</v>
      </c>
      <c r="CI141" s="12"/>
      <c r="CJ141" s="11">
        <f t="shared" si="525"/>
        <v>0</v>
      </c>
      <c r="CK141" s="11">
        <v>0</v>
      </c>
      <c r="CL141" s="11">
        <f t="shared" si="526"/>
        <v>0</v>
      </c>
      <c r="CM141" s="12">
        <v>0</v>
      </c>
      <c r="CN141" s="11">
        <f t="shared" si="527"/>
        <v>0</v>
      </c>
      <c r="CO141" s="11">
        <v>0</v>
      </c>
      <c r="CP141" s="11">
        <f t="shared" si="528"/>
        <v>0</v>
      </c>
      <c r="CQ141" s="11"/>
      <c r="CR141" s="11">
        <f t="shared" si="529"/>
        <v>0</v>
      </c>
      <c r="CS141" s="43">
        <f t="shared" si="530"/>
        <v>0</v>
      </c>
      <c r="CT141" s="43">
        <f t="shared" si="530"/>
        <v>0</v>
      </c>
      <c r="CU141" s="42">
        <f t="shared" si="327"/>
        <v>0</v>
      </c>
    </row>
    <row r="142" spans="1:99" x14ac:dyDescent="0.25">
      <c r="A142" s="96">
        <v>31</v>
      </c>
      <c r="B142" s="97"/>
      <c r="C142" s="80" t="s">
        <v>250</v>
      </c>
      <c r="D142" s="85">
        <v>11480</v>
      </c>
      <c r="E142" s="86">
        <v>0.92</v>
      </c>
      <c r="F142" s="82">
        <v>1</v>
      </c>
      <c r="G142" s="85">
        <v>1.4</v>
      </c>
      <c r="H142" s="85">
        <v>1.68</v>
      </c>
      <c r="I142" s="85">
        <v>2.23</v>
      </c>
      <c r="J142" s="90">
        <v>2.57</v>
      </c>
      <c r="K142" s="24">
        <f>SUM(K143:K148)</f>
        <v>0</v>
      </c>
      <c r="L142" s="24">
        <f>SUM(L143:L148)</f>
        <v>0</v>
      </c>
      <c r="M142" s="24">
        <f t="shared" ref="M142:BX142" si="531">SUM(M143:M148)</f>
        <v>100</v>
      </c>
      <c r="N142" s="24">
        <f t="shared" si="531"/>
        <v>1607200</v>
      </c>
      <c r="O142" s="24">
        <f t="shared" si="531"/>
        <v>0</v>
      </c>
      <c r="P142" s="24">
        <f t="shared" si="531"/>
        <v>0</v>
      </c>
      <c r="Q142" s="25">
        <f t="shared" si="531"/>
        <v>0</v>
      </c>
      <c r="R142" s="24">
        <f t="shared" si="531"/>
        <v>0</v>
      </c>
      <c r="S142" s="24">
        <f t="shared" si="531"/>
        <v>0</v>
      </c>
      <c r="T142" s="24">
        <f t="shared" si="531"/>
        <v>0</v>
      </c>
      <c r="U142" s="91">
        <f t="shared" si="531"/>
        <v>0</v>
      </c>
      <c r="V142" s="91">
        <f t="shared" si="531"/>
        <v>0</v>
      </c>
      <c r="W142" s="24">
        <f t="shared" si="531"/>
        <v>0</v>
      </c>
      <c r="X142" s="24">
        <f t="shared" si="531"/>
        <v>0</v>
      </c>
      <c r="Y142" s="24">
        <f t="shared" si="531"/>
        <v>0</v>
      </c>
      <c r="Z142" s="24">
        <f t="shared" si="531"/>
        <v>0</v>
      </c>
      <c r="AA142" s="24">
        <f t="shared" si="531"/>
        <v>470</v>
      </c>
      <c r="AB142" s="24">
        <f t="shared" si="531"/>
        <v>7393120</v>
      </c>
      <c r="AC142" s="24">
        <f>SUM(AC143:AC148)</f>
        <v>36</v>
      </c>
      <c r="AD142" s="24">
        <f>SUM(AD143:AD148)</f>
        <v>502250</v>
      </c>
      <c r="AE142" s="24">
        <f t="shared" si="531"/>
        <v>0</v>
      </c>
      <c r="AF142" s="24">
        <f t="shared" si="531"/>
        <v>0</v>
      </c>
      <c r="AG142" s="25">
        <f t="shared" si="531"/>
        <v>24</v>
      </c>
      <c r="AH142" s="24">
        <f t="shared" si="531"/>
        <v>424300.79999999993</v>
      </c>
      <c r="AI142" s="123">
        <v>0</v>
      </c>
      <c r="AJ142" s="92">
        <f t="shared" si="531"/>
        <v>0</v>
      </c>
      <c r="AK142" s="91">
        <f>SUM(AK143:AK148)</f>
        <v>0</v>
      </c>
      <c r="AL142" s="91">
        <f>SUM(AL143:AL148)</f>
        <v>0</v>
      </c>
      <c r="AM142" s="24">
        <f t="shared" si="531"/>
        <v>0</v>
      </c>
      <c r="AN142" s="24">
        <f t="shared" si="531"/>
        <v>0</v>
      </c>
      <c r="AO142" s="24">
        <f t="shared" si="531"/>
        <v>0</v>
      </c>
      <c r="AP142" s="24">
        <f t="shared" si="531"/>
        <v>0</v>
      </c>
      <c r="AQ142" s="24">
        <f t="shared" si="531"/>
        <v>0</v>
      </c>
      <c r="AR142" s="24">
        <f t="shared" si="531"/>
        <v>0</v>
      </c>
      <c r="AS142" s="24">
        <f t="shared" si="531"/>
        <v>0</v>
      </c>
      <c r="AT142" s="24">
        <f t="shared" si="531"/>
        <v>0</v>
      </c>
      <c r="AU142" s="24">
        <f t="shared" si="531"/>
        <v>0</v>
      </c>
      <c r="AV142" s="24">
        <f t="shared" si="531"/>
        <v>0</v>
      </c>
      <c r="AW142" s="24">
        <f t="shared" si="531"/>
        <v>0</v>
      </c>
      <c r="AX142" s="24">
        <f t="shared" si="531"/>
        <v>0</v>
      </c>
      <c r="AY142" s="24">
        <f t="shared" si="531"/>
        <v>14</v>
      </c>
      <c r="AZ142" s="24">
        <f t="shared" si="531"/>
        <v>188846</v>
      </c>
      <c r="BA142" s="24">
        <f t="shared" si="531"/>
        <v>161</v>
      </c>
      <c r="BB142" s="24">
        <f t="shared" si="531"/>
        <v>2583574</v>
      </c>
      <c r="BC142" s="24">
        <f t="shared" si="531"/>
        <v>0</v>
      </c>
      <c r="BD142" s="24">
        <f t="shared" si="531"/>
        <v>0</v>
      </c>
      <c r="BE142" s="24">
        <f t="shared" si="531"/>
        <v>0</v>
      </c>
      <c r="BF142" s="24">
        <f t="shared" si="531"/>
        <v>0</v>
      </c>
      <c r="BG142" s="24">
        <f t="shared" si="531"/>
        <v>69</v>
      </c>
      <c r="BH142" s="24">
        <f t="shared" si="531"/>
        <v>900032</v>
      </c>
      <c r="BI142" s="24">
        <f t="shared" si="531"/>
        <v>3</v>
      </c>
      <c r="BJ142" s="24">
        <f t="shared" si="531"/>
        <v>57859.199999999997</v>
      </c>
      <c r="BK142" s="24">
        <f>SUM(BK143:BK148)</f>
        <v>0</v>
      </c>
      <c r="BL142" s="24">
        <f>SUM(BL143:BL148)</f>
        <v>0</v>
      </c>
      <c r="BM142" s="24">
        <f>SUM(BM143:BM148)</f>
        <v>0</v>
      </c>
      <c r="BN142" s="24">
        <f>SUM(BN143:BN148)</f>
        <v>0</v>
      </c>
      <c r="BO142" s="24">
        <f t="shared" si="531"/>
        <v>128</v>
      </c>
      <c r="BP142" s="24">
        <f t="shared" si="531"/>
        <v>2184184.7999999998</v>
      </c>
      <c r="BQ142" s="25">
        <f t="shared" si="531"/>
        <v>0</v>
      </c>
      <c r="BR142" s="24">
        <f t="shared" si="531"/>
        <v>0</v>
      </c>
      <c r="BS142" s="122">
        <v>223</v>
      </c>
      <c r="BT142" s="122">
        <f t="shared" si="531"/>
        <v>3876952.128</v>
      </c>
      <c r="BU142" s="24">
        <f t="shared" si="531"/>
        <v>9</v>
      </c>
      <c r="BV142" s="24">
        <f t="shared" si="531"/>
        <v>168755.99999999997</v>
      </c>
      <c r="BW142" s="25">
        <f t="shared" si="531"/>
        <v>0</v>
      </c>
      <c r="BX142" s="24">
        <f t="shared" si="531"/>
        <v>0</v>
      </c>
      <c r="BY142" s="24">
        <f t="shared" ref="BY142:CT142" si="532">SUM(BY143:BY148)</f>
        <v>41</v>
      </c>
      <c r="BZ142" s="24">
        <f t="shared" si="532"/>
        <v>689488.8</v>
      </c>
      <c r="CA142" s="24">
        <f t="shared" si="532"/>
        <v>0</v>
      </c>
      <c r="CB142" s="24">
        <f t="shared" si="532"/>
        <v>0</v>
      </c>
      <c r="CC142" s="24">
        <f t="shared" si="532"/>
        <v>68</v>
      </c>
      <c r="CD142" s="24">
        <f t="shared" si="532"/>
        <v>1137897.5999999999</v>
      </c>
      <c r="CE142" s="24">
        <f t="shared" si="532"/>
        <v>0</v>
      </c>
      <c r="CF142" s="24">
        <f t="shared" si="532"/>
        <v>0</v>
      </c>
      <c r="CG142" s="24">
        <f t="shared" si="532"/>
        <v>23</v>
      </c>
      <c r="CH142" s="24">
        <f t="shared" si="532"/>
        <v>390549.6</v>
      </c>
      <c r="CI142" s="25">
        <f t="shared" si="532"/>
        <v>0</v>
      </c>
      <c r="CJ142" s="24">
        <f t="shared" si="532"/>
        <v>0</v>
      </c>
      <c r="CK142" s="24">
        <f t="shared" si="532"/>
        <v>0</v>
      </c>
      <c r="CL142" s="24">
        <f t="shared" si="532"/>
        <v>0</v>
      </c>
      <c r="CM142" s="25">
        <v>0</v>
      </c>
      <c r="CN142" s="24">
        <f t="shared" si="532"/>
        <v>0</v>
      </c>
      <c r="CO142" s="24">
        <f t="shared" si="532"/>
        <v>0</v>
      </c>
      <c r="CP142" s="24">
        <f t="shared" si="532"/>
        <v>0</v>
      </c>
      <c r="CQ142" s="24">
        <f t="shared" si="532"/>
        <v>0</v>
      </c>
      <c r="CR142" s="24">
        <f t="shared" si="532"/>
        <v>0</v>
      </c>
      <c r="CS142" s="92">
        <f t="shared" si="532"/>
        <v>1369</v>
      </c>
      <c r="CT142" s="92">
        <f t="shared" si="532"/>
        <v>22105010.927999999</v>
      </c>
      <c r="CU142" s="42"/>
    </row>
    <row r="143" spans="1:99" ht="30" x14ac:dyDescent="0.25">
      <c r="A143" s="95"/>
      <c r="B143" s="47">
        <v>96</v>
      </c>
      <c r="C143" s="7" t="s">
        <v>251</v>
      </c>
      <c r="D143" s="8">
        <v>11480</v>
      </c>
      <c r="E143" s="9">
        <v>0.89</v>
      </c>
      <c r="F143" s="19">
        <v>1</v>
      </c>
      <c r="G143" s="8">
        <v>1.4</v>
      </c>
      <c r="H143" s="8">
        <v>1.68</v>
      </c>
      <c r="I143" s="8">
        <v>2.23</v>
      </c>
      <c r="J143" s="10">
        <v>2.57</v>
      </c>
      <c r="K143" s="11">
        <v>0</v>
      </c>
      <c r="L143" s="11">
        <f t="shared" ref="L143:L148" si="533">SUM(K143*$D143*$E143*$F143*$G143*$L$10)</f>
        <v>0</v>
      </c>
      <c r="M143" s="11">
        <v>0</v>
      </c>
      <c r="N143" s="11">
        <f t="shared" si="328"/>
        <v>0</v>
      </c>
      <c r="O143" s="11">
        <v>0</v>
      </c>
      <c r="P143" s="11">
        <f t="shared" ref="P143:P148" si="534">SUM(O143*$D143*$E143*$F143*$G143*$P$10)</f>
        <v>0</v>
      </c>
      <c r="Q143" s="12">
        <v>0</v>
      </c>
      <c r="R143" s="11">
        <f t="shared" ref="R143:R148" si="535">SUM(Q143*$D143*$E143*$F143*$G143*$R$10)</f>
        <v>0</v>
      </c>
      <c r="S143" s="11">
        <v>0</v>
      </c>
      <c r="T143" s="11">
        <f t="shared" ref="T143:T148" si="536">SUM(S143*$D143*$E143*$F143*$G143*$T$10)</f>
        <v>0</v>
      </c>
      <c r="U143" s="12"/>
      <c r="V143" s="12">
        <f t="shared" ref="V143:V148" si="537">SUM(U143*$D143*$E143*$F143*$G143*$V$10)</f>
        <v>0</v>
      </c>
      <c r="W143" s="13"/>
      <c r="X143" s="11">
        <f t="shared" si="329"/>
        <v>0</v>
      </c>
      <c r="Y143" s="11">
        <v>0</v>
      </c>
      <c r="Z143" s="11">
        <f t="shared" ref="Z143:Z148" si="538">SUM(Y143*$D143*$E143*$F143*$G143*$Z$10)</f>
        <v>0</v>
      </c>
      <c r="AA143" s="11">
        <v>0</v>
      </c>
      <c r="AB143" s="11">
        <f t="shared" ref="AB143:AB148" si="539">SUM(AA143*$D143*$E143*$F143*$G143*$AB$10)</f>
        <v>0</v>
      </c>
      <c r="AC143" s="11">
        <v>0</v>
      </c>
      <c r="AD143" s="11">
        <f t="shared" ref="AD143:AD148" si="540">SUM(AC143*$D143*$E143*$F143*$G143*$AD$10)</f>
        <v>0</v>
      </c>
      <c r="AE143" s="11">
        <v>0</v>
      </c>
      <c r="AF143" s="11">
        <f t="shared" ref="AF143:AF148" si="541">AE143*$D143*$E143*$F143*$H143*$AF$10</f>
        <v>0</v>
      </c>
      <c r="AG143" s="70"/>
      <c r="AH143" s="11">
        <f t="shared" ref="AH143:AH148" si="542">AG143*$D143*$E143*$F143*$H143*$AH$10</f>
        <v>0</v>
      </c>
      <c r="AI143" s="116"/>
      <c r="AJ143" s="11">
        <f t="shared" ref="AJ143:AJ148" si="543">SUM(AI143*$D143*$E143*$F143*$G143*$AJ$10)</f>
        <v>0</v>
      </c>
      <c r="AK143" s="12"/>
      <c r="AL143" s="12">
        <f t="shared" ref="AL143:AL148" si="544">SUM(AK143*$D143*$E143*$F143*$G143*$AL$10)</f>
        <v>0</v>
      </c>
      <c r="AM143" s="11">
        <v>0</v>
      </c>
      <c r="AN143" s="11">
        <f t="shared" ref="AN143:AN148" si="545">SUM(AM143*$D143*$E143*$F143*$G143*$AN$10)</f>
        <v>0</v>
      </c>
      <c r="AO143" s="11">
        <v>0</v>
      </c>
      <c r="AP143" s="11">
        <f t="shared" ref="AP143:AP148" si="546">SUM(AO143*$D143*$E143*$F143*$G143*$AP$10)</f>
        <v>0</v>
      </c>
      <c r="AQ143" s="11"/>
      <c r="AR143" s="11">
        <f t="shared" ref="AR143:AR148" si="547">SUM(AQ143*$D143*$E143*$F143*$G143*$AR$10)</f>
        <v>0</v>
      </c>
      <c r="AS143" s="11"/>
      <c r="AT143" s="11">
        <f t="shared" ref="AT143:AT148" si="548">SUM(AS143*$D143*$E143*$F143*$G143*$AT$10)</f>
        <v>0</v>
      </c>
      <c r="AU143" s="11"/>
      <c r="AV143" s="11">
        <f t="shared" ref="AV143:AV148" si="549">SUM(AU143*$D143*$E143*$F143*$G143*$AV$10)</f>
        <v>0</v>
      </c>
      <c r="AW143" s="11">
        <v>0</v>
      </c>
      <c r="AX143" s="11">
        <f t="shared" ref="AX143:AX148" si="550">SUM(AW143*$D143*$E143*$F143*$G143*$AX$10)</f>
        <v>0</v>
      </c>
      <c r="AY143" s="11">
        <v>0</v>
      </c>
      <c r="AZ143" s="11">
        <f t="shared" ref="AZ143:AZ148" si="551">SUM(AY143*$D143*$E143*$F143*$G143*$AZ$10)</f>
        <v>0</v>
      </c>
      <c r="BA143" s="11"/>
      <c r="BB143" s="11">
        <f t="shared" ref="BB143:BB148" si="552">SUM(BA143*$D143*$E143*$F143*$G143*$BB$10)</f>
        <v>0</v>
      </c>
      <c r="BC143" s="11">
        <v>0</v>
      </c>
      <c r="BD143" s="11">
        <f t="shared" ref="BD143:BD148" si="553">SUM(BC143*$D143*$E143*$F143*$G143*$BD$10)</f>
        <v>0</v>
      </c>
      <c r="BE143" s="11">
        <v>0</v>
      </c>
      <c r="BF143" s="11">
        <f t="shared" ref="BF143:BF148" si="554">SUM(BE143*$D143*$E143*$F143*$G143*$BF$10)</f>
        <v>0</v>
      </c>
      <c r="BG143" s="11"/>
      <c r="BH143" s="11">
        <f t="shared" ref="BH143:BH148" si="555">SUM(BG143*$D143*$E143*$F143*$G143*$BH$10)</f>
        <v>0</v>
      </c>
      <c r="BI143" s="11">
        <v>0</v>
      </c>
      <c r="BJ143" s="11">
        <f t="shared" ref="BJ143:BJ148" si="556">BI143*$D143*$E143*$F143*$H143*$BJ$10</f>
        <v>0</v>
      </c>
      <c r="BK143" s="11">
        <v>0</v>
      </c>
      <c r="BL143" s="11">
        <f t="shared" ref="BL143:BL148" si="557">BK143*$D143*$E143*$F143*$H143*$BL$10</f>
        <v>0</v>
      </c>
      <c r="BM143" s="76">
        <v>0</v>
      </c>
      <c r="BN143" s="11">
        <f t="shared" ref="BN143:BN148" si="558">BM143*$D143*$E143*$F143*$H143*$BN$10</f>
        <v>0</v>
      </c>
      <c r="BO143" s="11">
        <v>0</v>
      </c>
      <c r="BP143" s="11">
        <f t="shared" ref="BP143:BP148" si="559">BO143*$D143*$E143*$F143*$H143*$BP$10</f>
        <v>0</v>
      </c>
      <c r="BQ143" s="12">
        <v>0</v>
      </c>
      <c r="BR143" s="11">
        <f t="shared" ref="BR143:BR148" si="560">BQ143*$D143*$E143*$F143*$H143*$BR$10</f>
        <v>0</v>
      </c>
      <c r="BS143" s="120"/>
      <c r="BT143" s="115">
        <f t="shared" ref="BT143:BT148" si="561">BS143*$D143*$E143*$F143*$H143*$BT$10</f>
        <v>0</v>
      </c>
      <c r="BU143" s="11"/>
      <c r="BV143" s="11">
        <f t="shared" ref="BV143:BV148" si="562">BU143*$D143*$E143*$F143*$H143*$BV$10</f>
        <v>0</v>
      </c>
      <c r="BW143" s="12"/>
      <c r="BX143" s="11">
        <f t="shared" ref="BX143:BX148" si="563">BW143*$D143*$E143*$F143*$H143*$BX$10</f>
        <v>0</v>
      </c>
      <c r="BY143" s="11"/>
      <c r="BZ143" s="11">
        <f t="shared" ref="BZ143:BZ148" si="564">BY143*$D143*$E143*$F143*$H143*$BZ$10</f>
        <v>0</v>
      </c>
      <c r="CA143" s="11">
        <v>0</v>
      </c>
      <c r="CB143" s="11">
        <f t="shared" ref="CB143:CB148" si="565">CA143*$D143*$E143*$F143*$H143*$CB$10</f>
        <v>0</v>
      </c>
      <c r="CC143" s="11"/>
      <c r="CD143" s="11">
        <f t="shared" ref="CD143:CD148" si="566">CC143*$D143*$E143*$F143*$H143*$CD$10</f>
        <v>0</v>
      </c>
      <c r="CE143" s="11">
        <v>0</v>
      </c>
      <c r="CF143" s="11">
        <f t="shared" ref="CF143:CF148" si="567">CE143*$D143*$E143*$F143*$H143*$CF$10</f>
        <v>0</v>
      </c>
      <c r="CG143" s="11"/>
      <c r="CH143" s="11">
        <f t="shared" ref="CH143:CH148" si="568">CG143*$D143*$E143*$F143*$H143*$CH$10</f>
        <v>0</v>
      </c>
      <c r="CI143" s="12"/>
      <c r="CJ143" s="11">
        <f t="shared" ref="CJ143:CJ148" si="569">CI143*$D143*$E143*$F143*$H143*$CJ$10</f>
        <v>0</v>
      </c>
      <c r="CK143" s="11">
        <v>0</v>
      </c>
      <c r="CL143" s="11">
        <f t="shared" ref="CL143:CL148" si="570">CK143*$D143*$E143*$F143*$H143*$CL$10</f>
        <v>0</v>
      </c>
      <c r="CM143" s="12"/>
      <c r="CN143" s="11">
        <f t="shared" ref="CN143:CN148" si="571">CM143*$D143*$E143*$F143*$I143*$CN$10</f>
        <v>0</v>
      </c>
      <c r="CO143" s="11"/>
      <c r="CP143" s="11">
        <f t="shared" ref="CP143:CP148" si="572">CO143*$D143*$E143*$F143*$J143*$CP$10</f>
        <v>0</v>
      </c>
      <c r="CQ143" s="11"/>
      <c r="CR143" s="11">
        <f t="shared" ref="CR143:CR148" si="573">CQ143*D143*E143*F143</f>
        <v>0</v>
      </c>
      <c r="CS143" s="43">
        <f t="shared" ref="CS143:CT148" si="574">SUM(M143+K143+W143+O143+Q143+Y143+U143+S143+AA143+AE143+AC143+AG143+AI143+AM143+BI143+BO143+AK143+AW143+AY143+CA143+CC143+BY143+CE143+CG143+BS143+BU143+AO143+AQ143+AS143+AU143+BK143+BM143+BQ143+BA143+BC143+BE143+BG143+BW143+CI143+CK143+CM143+CO143+CQ143)</f>
        <v>0</v>
      </c>
      <c r="CT143" s="43">
        <f t="shared" si="574"/>
        <v>0</v>
      </c>
      <c r="CU143" s="42">
        <f t="shared" si="327"/>
        <v>0</v>
      </c>
    </row>
    <row r="144" spans="1:99" ht="45" x14ac:dyDescent="0.25">
      <c r="A144" s="95"/>
      <c r="B144" s="47">
        <v>97</v>
      </c>
      <c r="C144" s="7" t="s">
        <v>252</v>
      </c>
      <c r="D144" s="8">
        <v>11480</v>
      </c>
      <c r="E144" s="9">
        <v>0.75</v>
      </c>
      <c r="F144" s="19">
        <v>1</v>
      </c>
      <c r="G144" s="8">
        <v>1.4</v>
      </c>
      <c r="H144" s="8">
        <v>1.68</v>
      </c>
      <c r="I144" s="8">
        <v>2.23</v>
      </c>
      <c r="J144" s="10">
        <v>2.57</v>
      </c>
      <c r="K144" s="11">
        <v>0</v>
      </c>
      <c r="L144" s="11">
        <f t="shared" si="533"/>
        <v>0</v>
      </c>
      <c r="M144" s="11"/>
      <c r="N144" s="11">
        <f t="shared" si="328"/>
        <v>0</v>
      </c>
      <c r="O144" s="11">
        <v>0</v>
      </c>
      <c r="P144" s="11">
        <f t="shared" si="534"/>
        <v>0</v>
      </c>
      <c r="Q144" s="12">
        <v>0</v>
      </c>
      <c r="R144" s="11">
        <f t="shared" si="535"/>
        <v>0</v>
      </c>
      <c r="S144" s="11">
        <v>0</v>
      </c>
      <c r="T144" s="11">
        <f t="shared" si="536"/>
        <v>0</v>
      </c>
      <c r="U144" s="12"/>
      <c r="V144" s="12">
        <f t="shared" si="537"/>
        <v>0</v>
      </c>
      <c r="W144" s="13"/>
      <c r="X144" s="11">
        <f t="shared" si="329"/>
        <v>0</v>
      </c>
      <c r="Y144" s="11">
        <v>0</v>
      </c>
      <c r="Z144" s="11">
        <f t="shared" si="538"/>
        <v>0</v>
      </c>
      <c r="AA144" s="11">
        <v>40</v>
      </c>
      <c r="AB144" s="11">
        <f t="shared" si="539"/>
        <v>482159.99999999994</v>
      </c>
      <c r="AC144" s="11">
        <v>19</v>
      </c>
      <c r="AD144" s="11">
        <f t="shared" si="540"/>
        <v>229026</v>
      </c>
      <c r="AE144" s="11">
        <v>0</v>
      </c>
      <c r="AF144" s="11">
        <f t="shared" si="541"/>
        <v>0</v>
      </c>
      <c r="AG144" s="12">
        <v>8</v>
      </c>
      <c r="AH144" s="11">
        <f t="shared" si="542"/>
        <v>115718.39999999999</v>
      </c>
      <c r="AI144" s="116"/>
      <c r="AJ144" s="11">
        <f t="shared" si="543"/>
        <v>0</v>
      </c>
      <c r="AK144" s="12"/>
      <c r="AL144" s="12">
        <f t="shared" si="544"/>
        <v>0</v>
      </c>
      <c r="AM144" s="11">
        <v>0</v>
      </c>
      <c r="AN144" s="11">
        <f t="shared" si="545"/>
        <v>0</v>
      </c>
      <c r="AO144" s="11">
        <v>0</v>
      </c>
      <c r="AP144" s="11">
        <f t="shared" si="546"/>
        <v>0</v>
      </c>
      <c r="AQ144" s="11"/>
      <c r="AR144" s="11">
        <f t="shared" si="547"/>
        <v>0</v>
      </c>
      <c r="AS144" s="11"/>
      <c r="AT144" s="11">
        <f t="shared" si="548"/>
        <v>0</v>
      </c>
      <c r="AU144" s="11"/>
      <c r="AV144" s="11">
        <f t="shared" si="549"/>
        <v>0</v>
      </c>
      <c r="AW144" s="11">
        <v>0</v>
      </c>
      <c r="AX144" s="11">
        <f t="shared" si="550"/>
        <v>0</v>
      </c>
      <c r="AY144" s="11">
        <v>9</v>
      </c>
      <c r="AZ144" s="11">
        <f t="shared" si="551"/>
        <v>108486</v>
      </c>
      <c r="BA144" s="11">
        <v>1</v>
      </c>
      <c r="BB144" s="11">
        <f t="shared" si="552"/>
        <v>12054</v>
      </c>
      <c r="BC144" s="11">
        <v>0</v>
      </c>
      <c r="BD144" s="11">
        <f t="shared" si="553"/>
        <v>0</v>
      </c>
      <c r="BE144" s="11"/>
      <c r="BF144" s="11">
        <f t="shared" si="554"/>
        <v>0</v>
      </c>
      <c r="BG144" s="11">
        <v>52</v>
      </c>
      <c r="BH144" s="11">
        <f t="shared" si="555"/>
        <v>626808</v>
      </c>
      <c r="BI144" s="11">
        <v>0</v>
      </c>
      <c r="BJ144" s="11">
        <f t="shared" si="556"/>
        <v>0</v>
      </c>
      <c r="BK144" s="11">
        <v>0</v>
      </c>
      <c r="BL144" s="11">
        <f t="shared" si="557"/>
        <v>0</v>
      </c>
      <c r="BM144" s="76">
        <v>0</v>
      </c>
      <c r="BN144" s="11">
        <f t="shared" si="558"/>
        <v>0</v>
      </c>
      <c r="BO144" s="71">
        <v>59</v>
      </c>
      <c r="BP144" s="11">
        <f t="shared" si="559"/>
        <v>853423.2</v>
      </c>
      <c r="BQ144" s="12">
        <v>0</v>
      </c>
      <c r="BR144" s="11">
        <f t="shared" si="560"/>
        <v>0</v>
      </c>
      <c r="BS144" s="120">
        <v>128</v>
      </c>
      <c r="BT144" s="115">
        <f t="shared" si="561"/>
        <v>1851494.3999999999</v>
      </c>
      <c r="BU144" s="11">
        <v>1</v>
      </c>
      <c r="BV144" s="11">
        <f t="shared" si="562"/>
        <v>14464.8</v>
      </c>
      <c r="BW144" s="12"/>
      <c r="BX144" s="11">
        <f t="shared" si="563"/>
        <v>0</v>
      </c>
      <c r="BY144" s="71">
        <v>21</v>
      </c>
      <c r="BZ144" s="11">
        <f t="shared" si="564"/>
        <v>303760.8</v>
      </c>
      <c r="CA144" s="11">
        <v>0</v>
      </c>
      <c r="CB144" s="11">
        <f t="shared" si="565"/>
        <v>0</v>
      </c>
      <c r="CC144" s="11">
        <v>36</v>
      </c>
      <c r="CD144" s="11">
        <f t="shared" si="566"/>
        <v>520732.8</v>
      </c>
      <c r="CE144" s="11">
        <v>0</v>
      </c>
      <c r="CF144" s="11">
        <f t="shared" si="567"/>
        <v>0</v>
      </c>
      <c r="CG144" s="11">
        <v>11</v>
      </c>
      <c r="CH144" s="11">
        <f t="shared" si="568"/>
        <v>159112.79999999999</v>
      </c>
      <c r="CI144" s="12"/>
      <c r="CJ144" s="11">
        <f t="shared" si="569"/>
        <v>0</v>
      </c>
      <c r="CK144" s="11">
        <v>0</v>
      </c>
      <c r="CL144" s="11">
        <f t="shared" si="570"/>
        <v>0</v>
      </c>
      <c r="CM144" s="12"/>
      <c r="CN144" s="11">
        <f t="shared" si="571"/>
        <v>0</v>
      </c>
      <c r="CO144" s="11"/>
      <c r="CP144" s="11">
        <f t="shared" si="572"/>
        <v>0</v>
      </c>
      <c r="CQ144" s="11"/>
      <c r="CR144" s="11">
        <f t="shared" si="573"/>
        <v>0</v>
      </c>
      <c r="CS144" s="43">
        <f t="shared" si="574"/>
        <v>385</v>
      </c>
      <c r="CT144" s="43">
        <f t="shared" si="574"/>
        <v>5277241.1999999993</v>
      </c>
      <c r="CU144" s="42">
        <f t="shared" si="327"/>
        <v>385</v>
      </c>
    </row>
    <row r="145" spans="1:99" ht="45" x14ac:dyDescent="0.25">
      <c r="A145" s="95"/>
      <c r="B145" s="47">
        <v>98</v>
      </c>
      <c r="C145" s="7" t="s">
        <v>253</v>
      </c>
      <c r="D145" s="8">
        <v>11480</v>
      </c>
      <c r="E145" s="9">
        <v>1</v>
      </c>
      <c r="F145" s="19">
        <v>1</v>
      </c>
      <c r="G145" s="8">
        <v>1.4</v>
      </c>
      <c r="H145" s="8">
        <v>1.68</v>
      </c>
      <c r="I145" s="8">
        <v>2.23</v>
      </c>
      <c r="J145" s="10">
        <v>2.57</v>
      </c>
      <c r="K145" s="11"/>
      <c r="L145" s="11">
        <f t="shared" si="533"/>
        <v>0</v>
      </c>
      <c r="M145" s="11">
        <v>100</v>
      </c>
      <c r="N145" s="11">
        <f t="shared" si="328"/>
        <v>1607200</v>
      </c>
      <c r="O145" s="11">
        <v>0</v>
      </c>
      <c r="P145" s="11">
        <f t="shared" si="534"/>
        <v>0</v>
      </c>
      <c r="Q145" s="12">
        <v>0</v>
      </c>
      <c r="R145" s="11">
        <f t="shared" si="535"/>
        <v>0</v>
      </c>
      <c r="S145" s="11">
        <v>0</v>
      </c>
      <c r="T145" s="11">
        <f t="shared" si="536"/>
        <v>0</v>
      </c>
      <c r="U145" s="12"/>
      <c r="V145" s="12">
        <f t="shared" si="537"/>
        <v>0</v>
      </c>
      <c r="W145" s="13"/>
      <c r="X145" s="11">
        <f t="shared" si="329"/>
        <v>0</v>
      </c>
      <c r="Y145" s="11">
        <v>0</v>
      </c>
      <c r="Z145" s="11">
        <f t="shared" si="538"/>
        <v>0</v>
      </c>
      <c r="AA145" s="11">
        <v>430</v>
      </c>
      <c r="AB145" s="11">
        <f t="shared" si="539"/>
        <v>6910960</v>
      </c>
      <c r="AC145" s="11">
        <v>17</v>
      </c>
      <c r="AD145" s="11">
        <f t="shared" si="540"/>
        <v>273224</v>
      </c>
      <c r="AE145" s="11">
        <v>0</v>
      </c>
      <c r="AF145" s="11">
        <f t="shared" si="541"/>
        <v>0</v>
      </c>
      <c r="AG145" s="12">
        <v>16</v>
      </c>
      <c r="AH145" s="11">
        <f t="shared" si="542"/>
        <v>308582.39999999997</v>
      </c>
      <c r="AI145" s="116"/>
      <c r="AJ145" s="11">
        <f t="shared" si="543"/>
        <v>0</v>
      </c>
      <c r="AK145" s="12"/>
      <c r="AL145" s="12">
        <f t="shared" si="544"/>
        <v>0</v>
      </c>
      <c r="AM145" s="11">
        <v>0</v>
      </c>
      <c r="AN145" s="11">
        <f t="shared" si="545"/>
        <v>0</v>
      </c>
      <c r="AO145" s="11">
        <v>0</v>
      </c>
      <c r="AP145" s="11">
        <f t="shared" si="546"/>
        <v>0</v>
      </c>
      <c r="AQ145" s="11"/>
      <c r="AR145" s="11">
        <f t="shared" si="547"/>
        <v>0</v>
      </c>
      <c r="AS145" s="11"/>
      <c r="AT145" s="11">
        <f t="shared" si="548"/>
        <v>0</v>
      </c>
      <c r="AU145" s="11"/>
      <c r="AV145" s="11">
        <f t="shared" si="549"/>
        <v>0</v>
      </c>
      <c r="AW145" s="11">
        <v>0</v>
      </c>
      <c r="AX145" s="11">
        <f t="shared" si="550"/>
        <v>0</v>
      </c>
      <c r="AY145" s="11">
        <v>5</v>
      </c>
      <c r="AZ145" s="11">
        <f t="shared" si="551"/>
        <v>80360</v>
      </c>
      <c r="BA145" s="11">
        <v>160</v>
      </c>
      <c r="BB145" s="11">
        <f t="shared" si="552"/>
        <v>2571520</v>
      </c>
      <c r="BC145" s="11">
        <v>0</v>
      </c>
      <c r="BD145" s="11">
        <f t="shared" si="553"/>
        <v>0</v>
      </c>
      <c r="BE145" s="11"/>
      <c r="BF145" s="11">
        <f t="shared" si="554"/>
        <v>0</v>
      </c>
      <c r="BG145" s="11">
        <v>17</v>
      </c>
      <c r="BH145" s="11">
        <f t="shared" si="555"/>
        <v>273224</v>
      </c>
      <c r="BI145" s="11">
        <v>3</v>
      </c>
      <c r="BJ145" s="11">
        <f t="shared" si="556"/>
        <v>57859.199999999997</v>
      </c>
      <c r="BK145" s="11">
        <v>0</v>
      </c>
      <c r="BL145" s="11">
        <f t="shared" si="557"/>
        <v>0</v>
      </c>
      <c r="BM145" s="76"/>
      <c r="BN145" s="11">
        <f t="shared" si="558"/>
        <v>0</v>
      </c>
      <c r="BO145" s="71">
        <v>69</v>
      </c>
      <c r="BP145" s="11">
        <f t="shared" si="559"/>
        <v>1330761.5999999999</v>
      </c>
      <c r="BQ145" s="12">
        <v>0</v>
      </c>
      <c r="BR145" s="11">
        <f t="shared" si="560"/>
        <v>0</v>
      </c>
      <c r="BS145" s="120">
        <v>92</v>
      </c>
      <c r="BT145" s="115">
        <f t="shared" si="561"/>
        <v>1774348.8</v>
      </c>
      <c r="BU145" s="11">
        <v>8</v>
      </c>
      <c r="BV145" s="11">
        <f t="shared" si="562"/>
        <v>154291.19999999998</v>
      </c>
      <c r="BW145" s="12"/>
      <c r="BX145" s="11">
        <f t="shared" si="563"/>
        <v>0</v>
      </c>
      <c r="BY145" s="11">
        <v>20</v>
      </c>
      <c r="BZ145" s="11">
        <f t="shared" si="564"/>
        <v>385728</v>
      </c>
      <c r="CA145" s="11">
        <v>0</v>
      </c>
      <c r="CB145" s="11">
        <f t="shared" si="565"/>
        <v>0</v>
      </c>
      <c r="CC145" s="11">
        <v>32</v>
      </c>
      <c r="CD145" s="11">
        <f t="shared" si="566"/>
        <v>617164.79999999993</v>
      </c>
      <c r="CE145" s="11">
        <v>0</v>
      </c>
      <c r="CF145" s="11">
        <f t="shared" si="567"/>
        <v>0</v>
      </c>
      <c r="CG145" s="71">
        <v>12</v>
      </c>
      <c r="CH145" s="11">
        <f t="shared" si="568"/>
        <v>231436.79999999999</v>
      </c>
      <c r="CI145" s="12"/>
      <c r="CJ145" s="11">
        <f t="shared" si="569"/>
        <v>0</v>
      </c>
      <c r="CK145" s="11"/>
      <c r="CL145" s="11">
        <f t="shared" si="570"/>
        <v>0</v>
      </c>
      <c r="CM145" s="12"/>
      <c r="CN145" s="11">
        <f t="shared" si="571"/>
        <v>0</v>
      </c>
      <c r="CO145" s="11"/>
      <c r="CP145" s="11">
        <f t="shared" si="572"/>
        <v>0</v>
      </c>
      <c r="CQ145" s="11"/>
      <c r="CR145" s="11">
        <f t="shared" si="573"/>
        <v>0</v>
      </c>
      <c r="CS145" s="43">
        <f t="shared" si="574"/>
        <v>981</v>
      </c>
      <c r="CT145" s="43">
        <f t="shared" si="574"/>
        <v>16576660.800000001</v>
      </c>
      <c r="CU145" s="42">
        <f t="shared" ref="CU145:CU187" si="575">SUM(CS145*F145)</f>
        <v>981</v>
      </c>
    </row>
    <row r="146" spans="1:99" ht="45" x14ac:dyDescent="0.25">
      <c r="A146" s="95"/>
      <c r="B146" s="47">
        <v>99</v>
      </c>
      <c r="C146" s="7" t="s">
        <v>254</v>
      </c>
      <c r="D146" s="8">
        <v>11480</v>
      </c>
      <c r="E146" s="9">
        <v>4.34</v>
      </c>
      <c r="F146" s="19">
        <v>1</v>
      </c>
      <c r="G146" s="8">
        <v>1.4</v>
      </c>
      <c r="H146" s="8">
        <v>1.68</v>
      </c>
      <c r="I146" s="8">
        <v>2.23</v>
      </c>
      <c r="J146" s="10">
        <v>2.57</v>
      </c>
      <c r="K146" s="11"/>
      <c r="L146" s="11">
        <f t="shared" si="533"/>
        <v>0</v>
      </c>
      <c r="M146" s="11"/>
      <c r="N146" s="11">
        <f t="shared" ref="N146:N187" si="576">SUM(M146*$D146*$E146*$F146*$G146*$N$10)</f>
        <v>0</v>
      </c>
      <c r="O146" s="11"/>
      <c r="P146" s="11">
        <f t="shared" si="534"/>
        <v>0</v>
      </c>
      <c r="Q146" s="12"/>
      <c r="R146" s="11">
        <f t="shared" si="535"/>
        <v>0</v>
      </c>
      <c r="S146" s="11"/>
      <c r="T146" s="11">
        <f t="shared" si="536"/>
        <v>0</v>
      </c>
      <c r="U146" s="12"/>
      <c r="V146" s="12">
        <f t="shared" si="537"/>
        <v>0</v>
      </c>
      <c r="W146" s="13"/>
      <c r="X146" s="11">
        <f t="shared" ref="X146:X187" si="577">SUM(W146*$D146*$E146*$F146*$G146*$X$10)</f>
        <v>0</v>
      </c>
      <c r="Y146" s="11"/>
      <c r="Z146" s="11">
        <f t="shared" si="538"/>
        <v>0</v>
      </c>
      <c r="AA146" s="11"/>
      <c r="AB146" s="11">
        <f t="shared" si="539"/>
        <v>0</v>
      </c>
      <c r="AC146" s="11"/>
      <c r="AD146" s="11">
        <f t="shared" si="540"/>
        <v>0</v>
      </c>
      <c r="AE146" s="11"/>
      <c r="AF146" s="11">
        <f t="shared" si="541"/>
        <v>0</v>
      </c>
      <c r="AG146" s="12"/>
      <c r="AH146" s="11">
        <f t="shared" si="542"/>
        <v>0</v>
      </c>
      <c r="AI146" s="116"/>
      <c r="AJ146" s="11">
        <f t="shared" si="543"/>
        <v>0</v>
      </c>
      <c r="AK146" s="12"/>
      <c r="AL146" s="12">
        <f t="shared" si="544"/>
        <v>0</v>
      </c>
      <c r="AM146" s="11"/>
      <c r="AN146" s="11">
        <f t="shared" si="545"/>
        <v>0</v>
      </c>
      <c r="AO146" s="11"/>
      <c r="AP146" s="11">
        <f t="shared" si="546"/>
        <v>0</v>
      </c>
      <c r="AQ146" s="11"/>
      <c r="AR146" s="11">
        <f t="shared" si="547"/>
        <v>0</v>
      </c>
      <c r="AS146" s="11"/>
      <c r="AT146" s="11">
        <f t="shared" si="548"/>
        <v>0</v>
      </c>
      <c r="AU146" s="11"/>
      <c r="AV146" s="11">
        <f t="shared" si="549"/>
        <v>0</v>
      </c>
      <c r="AW146" s="11"/>
      <c r="AX146" s="11">
        <f t="shared" si="550"/>
        <v>0</v>
      </c>
      <c r="AY146" s="11"/>
      <c r="AZ146" s="11">
        <f t="shared" si="551"/>
        <v>0</v>
      </c>
      <c r="BA146" s="11"/>
      <c r="BB146" s="11">
        <f t="shared" si="552"/>
        <v>0</v>
      </c>
      <c r="BC146" s="11"/>
      <c r="BD146" s="11">
        <f t="shared" si="553"/>
        <v>0</v>
      </c>
      <c r="BE146" s="11"/>
      <c r="BF146" s="11">
        <f t="shared" si="554"/>
        <v>0</v>
      </c>
      <c r="BG146" s="11"/>
      <c r="BH146" s="11">
        <f t="shared" si="555"/>
        <v>0</v>
      </c>
      <c r="BI146" s="11"/>
      <c r="BJ146" s="11">
        <f t="shared" si="556"/>
        <v>0</v>
      </c>
      <c r="BK146" s="11"/>
      <c r="BL146" s="11">
        <f t="shared" si="557"/>
        <v>0</v>
      </c>
      <c r="BM146" s="76"/>
      <c r="BN146" s="11">
        <f t="shared" si="558"/>
        <v>0</v>
      </c>
      <c r="BO146" s="71"/>
      <c r="BP146" s="11">
        <f t="shared" si="559"/>
        <v>0</v>
      </c>
      <c r="BQ146" s="12"/>
      <c r="BR146" s="11">
        <f t="shared" si="560"/>
        <v>0</v>
      </c>
      <c r="BS146" s="120">
        <v>3</v>
      </c>
      <c r="BT146" s="115">
        <f t="shared" si="561"/>
        <v>251108.92800000001</v>
      </c>
      <c r="BU146" s="11"/>
      <c r="BV146" s="11">
        <f t="shared" si="562"/>
        <v>0</v>
      </c>
      <c r="BW146" s="12"/>
      <c r="BX146" s="11">
        <f t="shared" si="563"/>
        <v>0</v>
      </c>
      <c r="BY146" s="11"/>
      <c r="BZ146" s="11">
        <f t="shared" si="564"/>
        <v>0</v>
      </c>
      <c r="CA146" s="11"/>
      <c r="CB146" s="11">
        <f t="shared" si="565"/>
        <v>0</v>
      </c>
      <c r="CC146" s="11"/>
      <c r="CD146" s="11">
        <f t="shared" si="566"/>
        <v>0</v>
      </c>
      <c r="CE146" s="11"/>
      <c r="CF146" s="11">
        <f t="shared" si="567"/>
        <v>0</v>
      </c>
      <c r="CG146" s="71"/>
      <c r="CH146" s="11">
        <f t="shared" si="568"/>
        <v>0</v>
      </c>
      <c r="CI146" s="12"/>
      <c r="CJ146" s="11">
        <f t="shared" si="569"/>
        <v>0</v>
      </c>
      <c r="CK146" s="11"/>
      <c r="CL146" s="11">
        <f t="shared" si="570"/>
        <v>0</v>
      </c>
      <c r="CM146" s="12"/>
      <c r="CN146" s="11">
        <f t="shared" si="571"/>
        <v>0</v>
      </c>
      <c r="CO146" s="11"/>
      <c r="CP146" s="11">
        <f t="shared" si="572"/>
        <v>0</v>
      </c>
      <c r="CQ146" s="11"/>
      <c r="CR146" s="11">
        <f t="shared" si="573"/>
        <v>0</v>
      </c>
      <c r="CS146" s="43">
        <f t="shared" si="574"/>
        <v>3</v>
      </c>
      <c r="CT146" s="43">
        <f t="shared" si="574"/>
        <v>251108.92800000001</v>
      </c>
      <c r="CU146" s="42">
        <f t="shared" si="575"/>
        <v>3</v>
      </c>
    </row>
    <row r="147" spans="1:99" ht="30" x14ac:dyDescent="0.25">
      <c r="A147" s="95"/>
      <c r="B147" s="47">
        <v>100</v>
      </c>
      <c r="C147" s="16" t="s">
        <v>255</v>
      </c>
      <c r="D147" s="8">
        <v>11480</v>
      </c>
      <c r="E147" s="9">
        <v>1.29</v>
      </c>
      <c r="F147" s="19">
        <v>1</v>
      </c>
      <c r="G147" s="8">
        <v>1.4</v>
      </c>
      <c r="H147" s="8">
        <v>1.68</v>
      </c>
      <c r="I147" s="8">
        <v>2.23</v>
      </c>
      <c r="J147" s="10">
        <v>2.57</v>
      </c>
      <c r="K147" s="11">
        <v>0</v>
      </c>
      <c r="L147" s="11">
        <f t="shared" si="533"/>
        <v>0</v>
      </c>
      <c r="M147" s="11">
        <v>0</v>
      </c>
      <c r="N147" s="11">
        <f t="shared" si="576"/>
        <v>0</v>
      </c>
      <c r="O147" s="11">
        <v>0</v>
      </c>
      <c r="P147" s="11">
        <f t="shared" si="534"/>
        <v>0</v>
      </c>
      <c r="Q147" s="12">
        <v>0</v>
      </c>
      <c r="R147" s="11">
        <f t="shared" si="535"/>
        <v>0</v>
      </c>
      <c r="S147" s="11">
        <v>0</v>
      </c>
      <c r="T147" s="11">
        <f t="shared" si="536"/>
        <v>0</v>
      </c>
      <c r="U147" s="12"/>
      <c r="V147" s="12">
        <f t="shared" si="537"/>
        <v>0</v>
      </c>
      <c r="W147" s="13"/>
      <c r="X147" s="11">
        <f t="shared" si="577"/>
        <v>0</v>
      </c>
      <c r="Y147" s="11">
        <v>0</v>
      </c>
      <c r="Z147" s="11">
        <f t="shared" si="538"/>
        <v>0</v>
      </c>
      <c r="AA147" s="11">
        <v>0</v>
      </c>
      <c r="AB147" s="11">
        <f t="shared" si="539"/>
        <v>0</v>
      </c>
      <c r="AC147" s="11">
        <v>0</v>
      </c>
      <c r="AD147" s="11">
        <f t="shared" si="540"/>
        <v>0</v>
      </c>
      <c r="AE147" s="11">
        <v>0</v>
      </c>
      <c r="AF147" s="11">
        <f t="shared" si="541"/>
        <v>0</v>
      </c>
      <c r="AG147" s="12"/>
      <c r="AH147" s="11">
        <f t="shared" si="542"/>
        <v>0</v>
      </c>
      <c r="AI147" s="116"/>
      <c r="AJ147" s="11">
        <f t="shared" si="543"/>
        <v>0</v>
      </c>
      <c r="AK147" s="12"/>
      <c r="AL147" s="12">
        <f t="shared" si="544"/>
        <v>0</v>
      </c>
      <c r="AM147" s="11">
        <v>0</v>
      </c>
      <c r="AN147" s="11">
        <f t="shared" si="545"/>
        <v>0</v>
      </c>
      <c r="AO147" s="11">
        <v>0</v>
      </c>
      <c r="AP147" s="11">
        <f t="shared" si="546"/>
        <v>0</v>
      </c>
      <c r="AQ147" s="11"/>
      <c r="AR147" s="11">
        <f t="shared" si="547"/>
        <v>0</v>
      </c>
      <c r="AS147" s="11"/>
      <c r="AT147" s="11">
        <f t="shared" si="548"/>
        <v>0</v>
      </c>
      <c r="AU147" s="11"/>
      <c r="AV147" s="11">
        <f t="shared" si="549"/>
        <v>0</v>
      </c>
      <c r="AW147" s="11">
        <v>0</v>
      </c>
      <c r="AX147" s="11">
        <f t="shared" si="550"/>
        <v>0</v>
      </c>
      <c r="AY147" s="11">
        <v>0</v>
      </c>
      <c r="AZ147" s="11">
        <f t="shared" si="551"/>
        <v>0</v>
      </c>
      <c r="BA147" s="11">
        <v>0</v>
      </c>
      <c r="BB147" s="11">
        <f t="shared" si="552"/>
        <v>0</v>
      </c>
      <c r="BC147" s="11">
        <v>0</v>
      </c>
      <c r="BD147" s="11">
        <f t="shared" si="553"/>
        <v>0</v>
      </c>
      <c r="BE147" s="11">
        <v>0</v>
      </c>
      <c r="BF147" s="11">
        <f t="shared" si="554"/>
        <v>0</v>
      </c>
      <c r="BG147" s="11"/>
      <c r="BH147" s="11">
        <f t="shared" si="555"/>
        <v>0</v>
      </c>
      <c r="BI147" s="11">
        <v>0</v>
      </c>
      <c r="BJ147" s="11">
        <f t="shared" si="556"/>
        <v>0</v>
      </c>
      <c r="BK147" s="11">
        <v>0</v>
      </c>
      <c r="BL147" s="11">
        <f t="shared" si="557"/>
        <v>0</v>
      </c>
      <c r="BM147" s="76">
        <v>0</v>
      </c>
      <c r="BN147" s="11">
        <f t="shared" si="558"/>
        <v>0</v>
      </c>
      <c r="BO147" s="11">
        <v>0</v>
      </c>
      <c r="BP147" s="11">
        <f t="shared" si="559"/>
        <v>0</v>
      </c>
      <c r="BQ147" s="12">
        <v>0</v>
      </c>
      <c r="BR147" s="11">
        <f t="shared" si="560"/>
        <v>0</v>
      </c>
      <c r="BS147" s="115">
        <v>0</v>
      </c>
      <c r="BT147" s="115">
        <f t="shared" si="561"/>
        <v>0</v>
      </c>
      <c r="BU147" s="11"/>
      <c r="BV147" s="11">
        <f t="shared" si="562"/>
        <v>0</v>
      </c>
      <c r="BW147" s="12"/>
      <c r="BX147" s="11">
        <f t="shared" si="563"/>
        <v>0</v>
      </c>
      <c r="BY147" s="11">
        <v>0</v>
      </c>
      <c r="BZ147" s="11">
        <f t="shared" si="564"/>
        <v>0</v>
      </c>
      <c r="CA147" s="11">
        <v>0</v>
      </c>
      <c r="CB147" s="11">
        <f t="shared" si="565"/>
        <v>0</v>
      </c>
      <c r="CC147" s="11">
        <v>0</v>
      </c>
      <c r="CD147" s="11">
        <f t="shared" si="566"/>
        <v>0</v>
      </c>
      <c r="CE147" s="11">
        <v>0</v>
      </c>
      <c r="CF147" s="11">
        <f t="shared" si="567"/>
        <v>0</v>
      </c>
      <c r="CG147" s="11"/>
      <c r="CH147" s="11">
        <f t="shared" si="568"/>
        <v>0</v>
      </c>
      <c r="CI147" s="12"/>
      <c r="CJ147" s="11">
        <f t="shared" si="569"/>
        <v>0</v>
      </c>
      <c r="CK147" s="11">
        <v>0</v>
      </c>
      <c r="CL147" s="11">
        <f t="shared" si="570"/>
        <v>0</v>
      </c>
      <c r="CM147" s="12">
        <v>0</v>
      </c>
      <c r="CN147" s="11">
        <f t="shared" si="571"/>
        <v>0</v>
      </c>
      <c r="CO147" s="11">
        <v>0</v>
      </c>
      <c r="CP147" s="11">
        <f t="shared" si="572"/>
        <v>0</v>
      </c>
      <c r="CQ147" s="11"/>
      <c r="CR147" s="11">
        <f t="shared" si="573"/>
        <v>0</v>
      </c>
      <c r="CS147" s="43">
        <f t="shared" si="574"/>
        <v>0</v>
      </c>
      <c r="CT147" s="43">
        <f t="shared" si="574"/>
        <v>0</v>
      </c>
      <c r="CU147" s="42">
        <f t="shared" si="575"/>
        <v>0</v>
      </c>
    </row>
    <row r="148" spans="1:99" x14ac:dyDescent="0.25">
      <c r="A148" s="95"/>
      <c r="B148" s="47">
        <v>101</v>
      </c>
      <c r="C148" s="16" t="s">
        <v>256</v>
      </c>
      <c r="D148" s="8">
        <v>11480</v>
      </c>
      <c r="E148" s="9">
        <v>2.6</v>
      </c>
      <c r="F148" s="19">
        <v>1</v>
      </c>
      <c r="G148" s="8">
        <v>1.4</v>
      </c>
      <c r="H148" s="8">
        <v>1.68</v>
      </c>
      <c r="I148" s="8">
        <v>2.23</v>
      </c>
      <c r="J148" s="10">
        <v>2.57</v>
      </c>
      <c r="K148" s="11">
        <v>0</v>
      </c>
      <c r="L148" s="11">
        <f t="shared" si="533"/>
        <v>0</v>
      </c>
      <c r="M148" s="11">
        <v>0</v>
      </c>
      <c r="N148" s="11">
        <f t="shared" si="576"/>
        <v>0</v>
      </c>
      <c r="O148" s="11">
        <v>0</v>
      </c>
      <c r="P148" s="11">
        <f t="shared" si="534"/>
        <v>0</v>
      </c>
      <c r="Q148" s="12">
        <v>0</v>
      </c>
      <c r="R148" s="11">
        <f t="shared" si="535"/>
        <v>0</v>
      </c>
      <c r="S148" s="11">
        <v>0</v>
      </c>
      <c r="T148" s="11">
        <f t="shared" si="536"/>
        <v>0</v>
      </c>
      <c r="U148" s="12"/>
      <c r="V148" s="12">
        <f t="shared" si="537"/>
        <v>0</v>
      </c>
      <c r="W148" s="13"/>
      <c r="X148" s="11">
        <f t="shared" si="577"/>
        <v>0</v>
      </c>
      <c r="Y148" s="11">
        <v>0</v>
      </c>
      <c r="Z148" s="11">
        <f t="shared" si="538"/>
        <v>0</v>
      </c>
      <c r="AA148" s="11">
        <v>0</v>
      </c>
      <c r="AB148" s="11">
        <f t="shared" si="539"/>
        <v>0</v>
      </c>
      <c r="AC148" s="11">
        <v>0</v>
      </c>
      <c r="AD148" s="11">
        <f t="shared" si="540"/>
        <v>0</v>
      </c>
      <c r="AE148" s="11">
        <v>0</v>
      </c>
      <c r="AF148" s="11">
        <f t="shared" si="541"/>
        <v>0</v>
      </c>
      <c r="AG148" s="12">
        <v>0</v>
      </c>
      <c r="AH148" s="11">
        <f t="shared" si="542"/>
        <v>0</v>
      </c>
      <c r="AI148" s="116"/>
      <c r="AJ148" s="11">
        <f t="shared" si="543"/>
        <v>0</v>
      </c>
      <c r="AK148" s="12"/>
      <c r="AL148" s="12">
        <f t="shared" si="544"/>
        <v>0</v>
      </c>
      <c r="AM148" s="11">
        <v>0</v>
      </c>
      <c r="AN148" s="11">
        <f t="shared" si="545"/>
        <v>0</v>
      </c>
      <c r="AO148" s="11">
        <v>0</v>
      </c>
      <c r="AP148" s="11">
        <f t="shared" si="546"/>
        <v>0</v>
      </c>
      <c r="AQ148" s="11"/>
      <c r="AR148" s="11">
        <f t="shared" si="547"/>
        <v>0</v>
      </c>
      <c r="AS148" s="11"/>
      <c r="AT148" s="11">
        <f t="shared" si="548"/>
        <v>0</v>
      </c>
      <c r="AU148" s="11"/>
      <c r="AV148" s="11">
        <f t="shared" si="549"/>
        <v>0</v>
      </c>
      <c r="AW148" s="11">
        <v>0</v>
      </c>
      <c r="AX148" s="11">
        <f t="shared" si="550"/>
        <v>0</v>
      </c>
      <c r="AY148" s="11">
        <v>0</v>
      </c>
      <c r="AZ148" s="11">
        <f t="shared" si="551"/>
        <v>0</v>
      </c>
      <c r="BA148" s="11">
        <v>0</v>
      </c>
      <c r="BB148" s="11">
        <f t="shared" si="552"/>
        <v>0</v>
      </c>
      <c r="BC148" s="11">
        <v>0</v>
      </c>
      <c r="BD148" s="11">
        <f t="shared" si="553"/>
        <v>0</v>
      </c>
      <c r="BE148" s="11">
        <v>0</v>
      </c>
      <c r="BF148" s="11">
        <f t="shared" si="554"/>
        <v>0</v>
      </c>
      <c r="BG148" s="11"/>
      <c r="BH148" s="11">
        <f t="shared" si="555"/>
        <v>0</v>
      </c>
      <c r="BI148" s="11">
        <v>0</v>
      </c>
      <c r="BJ148" s="11">
        <f t="shared" si="556"/>
        <v>0</v>
      </c>
      <c r="BK148" s="11">
        <v>0</v>
      </c>
      <c r="BL148" s="11">
        <f t="shared" si="557"/>
        <v>0</v>
      </c>
      <c r="BM148" s="76">
        <v>0</v>
      </c>
      <c r="BN148" s="11">
        <f t="shared" si="558"/>
        <v>0</v>
      </c>
      <c r="BO148" s="11">
        <v>0</v>
      </c>
      <c r="BP148" s="11">
        <f t="shared" si="559"/>
        <v>0</v>
      </c>
      <c r="BQ148" s="12">
        <v>0</v>
      </c>
      <c r="BR148" s="11">
        <f t="shared" si="560"/>
        <v>0</v>
      </c>
      <c r="BS148" s="115">
        <v>0</v>
      </c>
      <c r="BT148" s="115">
        <f t="shared" si="561"/>
        <v>0</v>
      </c>
      <c r="BU148" s="11">
        <v>0</v>
      </c>
      <c r="BV148" s="11">
        <f t="shared" si="562"/>
        <v>0</v>
      </c>
      <c r="BW148" s="12"/>
      <c r="BX148" s="11">
        <f t="shared" si="563"/>
        <v>0</v>
      </c>
      <c r="BY148" s="11">
        <v>0</v>
      </c>
      <c r="BZ148" s="11">
        <f t="shared" si="564"/>
        <v>0</v>
      </c>
      <c r="CA148" s="11">
        <v>0</v>
      </c>
      <c r="CB148" s="11">
        <f t="shared" si="565"/>
        <v>0</v>
      </c>
      <c r="CC148" s="11"/>
      <c r="CD148" s="11">
        <f t="shared" si="566"/>
        <v>0</v>
      </c>
      <c r="CE148" s="11">
        <v>0</v>
      </c>
      <c r="CF148" s="11">
        <f t="shared" si="567"/>
        <v>0</v>
      </c>
      <c r="CG148" s="11"/>
      <c r="CH148" s="11">
        <f t="shared" si="568"/>
        <v>0</v>
      </c>
      <c r="CI148" s="12"/>
      <c r="CJ148" s="11">
        <f t="shared" si="569"/>
        <v>0</v>
      </c>
      <c r="CK148" s="11">
        <v>0</v>
      </c>
      <c r="CL148" s="11">
        <f t="shared" si="570"/>
        <v>0</v>
      </c>
      <c r="CM148" s="12">
        <v>0</v>
      </c>
      <c r="CN148" s="11">
        <f t="shared" si="571"/>
        <v>0</v>
      </c>
      <c r="CO148" s="11">
        <v>0</v>
      </c>
      <c r="CP148" s="11">
        <f t="shared" si="572"/>
        <v>0</v>
      </c>
      <c r="CQ148" s="11"/>
      <c r="CR148" s="11">
        <f t="shared" si="573"/>
        <v>0</v>
      </c>
      <c r="CS148" s="43">
        <f t="shared" si="574"/>
        <v>0</v>
      </c>
      <c r="CT148" s="43">
        <f t="shared" si="574"/>
        <v>0</v>
      </c>
      <c r="CU148" s="42">
        <f t="shared" si="575"/>
        <v>0</v>
      </c>
    </row>
    <row r="149" spans="1:99" x14ac:dyDescent="0.25">
      <c r="A149" s="96">
        <v>32</v>
      </c>
      <c r="B149" s="97"/>
      <c r="C149" s="80" t="s">
        <v>257</v>
      </c>
      <c r="D149" s="85">
        <v>11480</v>
      </c>
      <c r="E149" s="86">
        <v>1.85</v>
      </c>
      <c r="F149" s="82">
        <v>1</v>
      </c>
      <c r="G149" s="85">
        <v>1.4</v>
      </c>
      <c r="H149" s="85">
        <v>1.68</v>
      </c>
      <c r="I149" s="85">
        <v>2.23</v>
      </c>
      <c r="J149" s="90">
        <v>2.57</v>
      </c>
      <c r="K149" s="24">
        <f>SUM(K150:K157)</f>
        <v>0</v>
      </c>
      <c r="L149" s="24">
        <f>SUM(L150:L157)</f>
        <v>0</v>
      </c>
      <c r="M149" s="24">
        <f t="shared" ref="M149:BX149" si="578">SUM(M150:M157)</f>
        <v>0</v>
      </c>
      <c r="N149" s="24">
        <f t="shared" si="578"/>
        <v>0</v>
      </c>
      <c r="O149" s="24">
        <f t="shared" si="578"/>
        <v>0</v>
      </c>
      <c r="P149" s="24">
        <f t="shared" si="578"/>
        <v>0</v>
      </c>
      <c r="Q149" s="25">
        <f t="shared" si="578"/>
        <v>0</v>
      </c>
      <c r="R149" s="24">
        <f t="shared" si="578"/>
        <v>0</v>
      </c>
      <c r="S149" s="24">
        <f t="shared" si="578"/>
        <v>0</v>
      </c>
      <c r="T149" s="24">
        <f t="shared" si="578"/>
        <v>0</v>
      </c>
      <c r="U149" s="91">
        <f t="shared" si="578"/>
        <v>0</v>
      </c>
      <c r="V149" s="91">
        <f t="shared" si="578"/>
        <v>0</v>
      </c>
      <c r="W149" s="24">
        <f t="shared" si="578"/>
        <v>0</v>
      </c>
      <c r="X149" s="24">
        <f t="shared" si="578"/>
        <v>0</v>
      </c>
      <c r="Y149" s="24">
        <f t="shared" si="578"/>
        <v>0</v>
      </c>
      <c r="Z149" s="24">
        <f t="shared" si="578"/>
        <v>0</v>
      </c>
      <c r="AA149" s="24">
        <f t="shared" si="578"/>
        <v>0</v>
      </c>
      <c r="AB149" s="24">
        <f t="shared" si="578"/>
        <v>0</v>
      </c>
      <c r="AC149" s="24">
        <f>SUM(AC150:AC157)</f>
        <v>0</v>
      </c>
      <c r="AD149" s="24">
        <f>SUM(AD150:AD157)</f>
        <v>0</v>
      </c>
      <c r="AE149" s="24">
        <f t="shared" si="578"/>
        <v>0</v>
      </c>
      <c r="AF149" s="24">
        <f t="shared" si="578"/>
        <v>0</v>
      </c>
      <c r="AG149" s="25">
        <f t="shared" si="578"/>
        <v>0</v>
      </c>
      <c r="AH149" s="24">
        <f t="shared" si="578"/>
        <v>0</v>
      </c>
      <c r="AI149" s="123">
        <v>0</v>
      </c>
      <c r="AJ149" s="92">
        <f t="shared" si="578"/>
        <v>0</v>
      </c>
      <c r="AK149" s="91">
        <f>SUM(AK150:AK157)</f>
        <v>0</v>
      </c>
      <c r="AL149" s="91">
        <f>SUM(AL150:AL157)</f>
        <v>0</v>
      </c>
      <c r="AM149" s="24">
        <f t="shared" si="578"/>
        <v>0</v>
      </c>
      <c r="AN149" s="24">
        <f t="shared" si="578"/>
        <v>0</v>
      </c>
      <c r="AO149" s="24">
        <f t="shared" si="578"/>
        <v>0</v>
      </c>
      <c r="AP149" s="24">
        <f t="shared" si="578"/>
        <v>0</v>
      </c>
      <c r="AQ149" s="24">
        <f t="shared" si="578"/>
        <v>0</v>
      </c>
      <c r="AR149" s="24">
        <f t="shared" si="578"/>
        <v>0</v>
      </c>
      <c r="AS149" s="24">
        <f t="shared" si="578"/>
        <v>0</v>
      </c>
      <c r="AT149" s="24">
        <f t="shared" si="578"/>
        <v>0</v>
      </c>
      <c r="AU149" s="24">
        <f t="shared" si="578"/>
        <v>0</v>
      </c>
      <c r="AV149" s="24">
        <f t="shared" si="578"/>
        <v>0</v>
      </c>
      <c r="AW149" s="24">
        <f t="shared" si="578"/>
        <v>0</v>
      </c>
      <c r="AX149" s="24">
        <f t="shared" si="578"/>
        <v>0</v>
      </c>
      <c r="AY149" s="24">
        <f t="shared" si="578"/>
        <v>0</v>
      </c>
      <c r="AZ149" s="24">
        <f t="shared" si="578"/>
        <v>0</v>
      </c>
      <c r="BA149" s="24">
        <f t="shared" si="578"/>
        <v>0</v>
      </c>
      <c r="BB149" s="24">
        <f t="shared" si="578"/>
        <v>0</v>
      </c>
      <c r="BC149" s="24">
        <f t="shared" si="578"/>
        <v>0</v>
      </c>
      <c r="BD149" s="24">
        <f t="shared" si="578"/>
        <v>0</v>
      </c>
      <c r="BE149" s="24">
        <f t="shared" si="578"/>
        <v>0</v>
      </c>
      <c r="BF149" s="24">
        <f t="shared" si="578"/>
        <v>0</v>
      </c>
      <c r="BG149" s="24">
        <f t="shared" si="578"/>
        <v>0</v>
      </c>
      <c r="BH149" s="24">
        <f t="shared" si="578"/>
        <v>0</v>
      </c>
      <c r="BI149" s="24">
        <f t="shared" si="578"/>
        <v>0</v>
      </c>
      <c r="BJ149" s="24">
        <f t="shared" si="578"/>
        <v>0</v>
      </c>
      <c r="BK149" s="24">
        <f>SUM(BK150:BK157)</f>
        <v>0</v>
      </c>
      <c r="BL149" s="24">
        <f>SUM(BL150:BL157)</f>
        <v>0</v>
      </c>
      <c r="BM149" s="24">
        <f>SUM(BM150:BM157)</f>
        <v>0</v>
      </c>
      <c r="BN149" s="24">
        <f>SUM(BN150:BN157)</f>
        <v>0</v>
      </c>
      <c r="BO149" s="24">
        <f t="shared" si="578"/>
        <v>1</v>
      </c>
      <c r="BP149" s="24">
        <f t="shared" si="578"/>
        <v>68466.720000000001</v>
      </c>
      <c r="BQ149" s="25">
        <f t="shared" si="578"/>
        <v>0</v>
      </c>
      <c r="BR149" s="24">
        <f t="shared" si="578"/>
        <v>0</v>
      </c>
      <c r="BS149" s="122">
        <v>0</v>
      </c>
      <c r="BT149" s="122">
        <f t="shared" si="578"/>
        <v>0</v>
      </c>
      <c r="BU149" s="24">
        <f t="shared" si="578"/>
        <v>0</v>
      </c>
      <c r="BV149" s="24">
        <f t="shared" si="578"/>
        <v>0</v>
      </c>
      <c r="BW149" s="25">
        <f t="shared" si="578"/>
        <v>3</v>
      </c>
      <c r="BX149" s="24">
        <f t="shared" si="578"/>
        <v>125554.46400000001</v>
      </c>
      <c r="BY149" s="24">
        <f t="shared" ref="BY149:CT149" si="579">SUM(BY150:BY157)</f>
        <v>0</v>
      </c>
      <c r="BZ149" s="24">
        <f t="shared" si="579"/>
        <v>0</v>
      </c>
      <c r="CA149" s="24">
        <f t="shared" si="579"/>
        <v>0</v>
      </c>
      <c r="CB149" s="24">
        <f t="shared" si="579"/>
        <v>0</v>
      </c>
      <c r="CC149" s="24">
        <f t="shared" si="579"/>
        <v>0</v>
      </c>
      <c r="CD149" s="24">
        <f t="shared" si="579"/>
        <v>0</v>
      </c>
      <c r="CE149" s="24">
        <f t="shared" si="579"/>
        <v>0</v>
      </c>
      <c r="CF149" s="24">
        <f t="shared" si="579"/>
        <v>0</v>
      </c>
      <c r="CG149" s="24">
        <f t="shared" si="579"/>
        <v>0</v>
      </c>
      <c r="CH149" s="24">
        <f t="shared" si="579"/>
        <v>0</v>
      </c>
      <c r="CI149" s="25">
        <f t="shared" si="579"/>
        <v>0</v>
      </c>
      <c r="CJ149" s="24">
        <f t="shared" si="579"/>
        <v>0</v>
      </c>
      <c r="CK149" s="24">
        <f t="shared" si="579"/>
        <v>0</v>
      </c>
      <c r="CL149" s="24">
        <f t="shared" si="579"/>
        <v>0</v>
      </c>
      <c r="CM149" s="25">
        <v>0</v>
      </c>
      <c r="CN149" s="24">
        <f t="shared" si="579"/>
        <v>0</v>
      </c>
      <c r="CO149" s="24">
        <f t="shared" si="579"/>
        <v>0</v>
      </c>
      <c r="CP149" s="24">
        <f t="shared" si="579"/>
        <v>0</v>
      </c>
      <c r="CQ149" s="24">
        <f t="shared" si="579"/>
        <v>0</v>
      </c>
      <c r="CR149" s="24">
        <f t="shared" si="579"/>
        <v>0</v>
      </c>
      <c r="CS149" s="92">
        <f t="shared" si="579"/>
        <v>4</v>
      </c>
      <c r="CT149" s="92">
        <f t="shared" si="579"/>
        <v>194021.18400000001</v>
      </c>
      <c r="CU149" s="42"/>
    </row>
    <row r="150" spans="1:99" ht="45" x14ac:dyDescent="0.25">
      <c r="A150" s="95"/>
      <c r="B150" s="47">
        <v>102</v>
      </c>
      <c r="C150" s="16" t="s">
        <v>258</v>
      </c>
      <c r="D150" s="8">
        <v>11480</v>
      </c>
      <c r="E150" s="9">
        <v>2.11</v>
      </c>
      <c r="F150" s="19">
        <v>1</v>
      </c>
      <c r="G150" s="8">
        <v>1.4</v>
      </c>
      <c r="H150" s="8">
        <v>1.68</v>
      </c>
      <c r="I150" s="8">
        <v>2.23</v>
      </c>
      <c r="J150" s="10">
        <v>2.57</v>
      </c>
      <c r="K150" s="11">
        <v>0</v>
      </c>
      <c r="L150" s="11">
        <f t="shared" ref="L150:L157" si="580">SUM(K150*$D150*$E150*$F150*$G150*$L$10)</f>
        <v>0</v>
      </c>
      <c r="M150" s="11">
        <v>0</v>
      </c>
      <c r="N150" s="11">
        <f t="shared" si="576"/>
        <v>0</v>
      </c>
      <c r="O150" s="11">
        <v>0</v>
      </c>
      <c r="P150" s="11">
        <f t="shared" ref="P150:P157" si="581">SUM(O150*$D150*$E150*$F150*$G150*$P$10)</f>
        <v>0</v>
      </c>
      <c r="Q150" s="12">
        <v>0</v>
      </c>
      <c r="R150" s="11">
        <f t="shared" ref="R150:R157" si="582">SUM(Q150*$D150*$E150*$F150*$G150*$R$10)</f>
        <v>0</v>
      </c>
      <c r="S150" s="11">
        <v>0</v>
      </c>
      <c r="T150" s="11">
        <f t="shared" ref="T150:T157" si="583">SUM(S150*$D150*$E150*$F150*$G150*$T$10)</f>
        <v>0</v>
      </c>
      <c r="U150" s="12"/>
      <c r="V150" s="12">
        <f t="shared" ref="V150:V157" si="584">SUM(U150*$D150*$E150*$F150*$G150*$V$10)</f>
        <v>0</v>
      </c>
      <c r="W150" s="13"/>
      <c r="X150" s="11">
        <f t="shared" si="577"/>
        <v>0</v>
      </c>
      <c r="Y150" s="11">
        <v>0</v>
      </c>
      <c r="Z150" s="11">
        <f t="shared" ref="Z150:Z157" si="585">SUM(Y150*$D150*$E150*$F150*$G150*$Z$10)</f>
        <v>0</v>
      </c>
      <c r="AA150" s="11">
        <v>0</v>
      </c>
      <c r="AB150" s="11">
        <f t="shared" ref="AB150:AB157" si="586">SUM(AA150*$D150*$E150*$F150*$G150*$AB$10)</f>
        <v>0</v>
      </c>
      <c r="AC150" s="11">
        <v>0</v>
      </c>
      <c r="AD150" s="11">
        <f t="shared" ref="AD150:AD157" si="587">SUM(AC150*$D150*$E150*$F150*$G150*$AD$10)</f>
        <v>0</v>
      </c>
      <c r="AE150" s="11"/>
      <c r="AF150" s="11">
        <f t="shared" ref="AF150:AF157" si="588">AE150*$D150*$E150*$F150*$H150*$AF$10</f>
        <v>0</v>
      </c>
      <c r="AG150" s="12">
        <v>0</v>
      </c>
      <c r="AH150" s="11">
        <f t="shared" ref="AH150:AH157" si="589">AG150*$D150*$E150*$F150*$H150*$AH$10</f>
        <v>0</v>
      </c>
      <c r="AI150" s="116"/>
      <c r="AJ150" s="11">
        <f t="shared" ref="AJ150:AJ157" si="590">SUM(AI150*$D150*$E150*$F150*$G150*$AJ$10)</f>
        <v>0</v>
      </c>
      <c r="AK150" s="12"/>
      <c r="AL150" s="12">
        <f t="shared" ref="AL150:AL157" si="591">SUM(AK150*$D150*$E150*$F150*$G150*$AL$10)</f>
        <v>0</v>
      </c>
      <c r="AM150" s="11">
        <v>0</v>
      </c>
      <c r="AN150" s="11">
        <f t="shared" ref="AN150:AN157" si="592">SUM(AM150*$D150*$E150*$F150*$G150*$AN$10)</f>
        <v>0</v>
      </c>
      <c r="AO150" s="11">
        <v>0</v>
      </c>
      <c r="AP150" s="11">
        <f t="shared" ref="AP150:AP157" si="593">SUM(AO150*$D150*$E150*$F150*$G150*$AP$10)</f>
        <v>0</v>
      </c>
      <c r="AQ150" s="11"/>
      <c r="AR150" s="11">
        <f t="shared" ref="AR150:AR157" si="594">SUM(AQ150*$D150*$E150*$F150*$G150*$AR$10)</f>
        <v>0</v>
      </c>
      <c r="AS150" s="11"/>
      <c r="AT150" s="11">
        <f t="shared" ref="AT150:AT157" si="595">SUM(AS150*$D150*$E150*$F150*$G150*$AT$10)</f>
        <v>0</v>
      </c>
      <c r="AU150" s="11"/>
      <c r="AV150" s="11">
        <f t="shared" ref="AV150:AV157" si="596">SUM(AU150*$D150*$E150*$F150*$G150*$AV$10)</f>
        <v>0</v>
      </c>
      <c r="AW150" s="11">
        <v>0</v>
      </c>
      <c r="AX150" s="11">
        <f t="shared" ref="AX150:AX157" si="597">SUM(AW150*$D150*$E150*$F150*$G150*$AX$10)</f>
        <v>0</v>
      </c>
      <c r="AY150" s="11">
        <v>0</v>
      </c>
      <c r="AZ150" s="11">
        <f t="shared" ref="AZ150:AZ157" si="598">SUM(AY150*$D150*$E150*$F150*$G150*$AZ$10)</f>
        <v>0</v>
      </c>
      <c r="BA150" s="11">
        <v>0</v>
      </c>
      <c r="BB150" s="11">
        <f t="shared" ref="BB150:BB157" si="599">SUM(BA150*$D150*$E150*$F150*$G150*$BB$10)</f>
        <v>0</v>
      </c>
      <c r="BC150" s="11">
        <v>0</v>
      </c>
      <c r="BD150" s="11">
        <f t="shared" ref="BD150:BD157" si="600">SUM(BC150*$D150*$E150*$F150*$G150*$BD$10)</f>
        <v>0</v>
      </c>
      <c r="BE150" s="11">
        <v>0</v>
      </c>
      <c r="BF150" s="11">
        <f t="shared" ref="BF150:BF157" si="601">SUM(BE150*$D150*$E150*$F150*$G150*$BF$10)</f>
        <v>0</v>
      </c>
      <c r="BG150" s="11"/>
      <c r="BH150" s="11">
        <f t="shared" ref="BH150:BH157" si="602">SUM(BG150*$D150*$E150*$F150*$G150*$BH$10)</f>
        <v>0</v>
      </c>
      <c r="BI150" s="11">
        <v>0</v>
      </c>
      <c r="BJ150" s="11">
        <f t="shared" ref="BJ150:BJ157" si="603">BI150*$D150*$E150*$F150*$H150*$BJ$10</f>
        <v>0</v>
      </c>
      <c r="BK150" s="11">
        <v>0</v>
      </c>
      <c r="BL150" s="11">
        <f t="shared" ref="BL150:BL157" si="604">BK150*$D150*$E150*$F150*$H150*$BL$10</f>
        <v>0</v>
      </c>
      <c r="BM150" s="76">
        <v>0</v>
      </c>
      <c r="BN150" s="11">
        <f t="shared" ref="BN150:BN157" si="605">BM150*$D150*$E150*$F150*$H150*$BN$10</f>
        <v>0</v>
      </c>
      <c r="BO150" s="11">
        <v>0</v>
      </c>
      <c r="BP150" s="11">
        <f t="shared" ref="BP150:BP157" si="606">BO150*$D150*$E150*$F150*$H150*$BP$10</f>
        <v>0</v>
      </c>
      <c r="BQ150" s="12">
        <v>0</v>
      </c>
      <c r="BR150" s="11">
        <f t="shared" ref="BR150:BR157" si="607">BQ150*$D150*$E150*$F150*$H150*$BR$10</f>
        <v>0</v>
      </c>
      <c r="BS150" s="115">
        <v>0</v>
      </c>
      <c r="BT150" s="115">
        <f t="shared" ref="BT150:BT157" si="608">BS150*$D150*$E150*$F150*$H150*$BT$10</f>
        <v>0</v>
      </c>
      <c r="BU150" s="11">
        <v>0</v>
      </c>
      <c r="BV150" s="11">
        <f t="shared" ref="BV150:BV157" si="609">BU150*$D150*$E150*$F150*$H150*$BV$10</f>
        <v>0</v>
      </c>
      <c r="BW150" s="12"/>
      <c r="BX150" s="11">
        <f t="shared" ref="BX150:BX157" si="610">BW150*$D150*$E150*$F150*$H150*$BX$10</f>
        <v>0</v>
      </c>
      <c r="BY150" s="11">
        <v>0</v>
      </c>
      <c r="BZ150" s="11">
        <f t="shared" ref="BZ150:BZ157" si="611">BY150*$D150*$E150*$F150*$H150*$BZ$10</f>
        <v>0</v>
      </c>
      <c r="CA150" s="11">
        <v>0</v>
      </c>
      <c r="CB150" s="11">
        <f t="shared" ref="CB150:CB157" si="612">CA150*$D150*$E150*$F150*$H150*$CB$10</f>
        <v>0</v>
      </c>
      <c r="CC150" s="11">
        <v>0</v>
      </c>
      <c r="CD150" s="11">
        <f t="shared" ref="CD150:CD157" si="613">CC150*$D150*$E150*$F150*$H150*$CD$10</f>
        <v>0</v>
      </c>
      <c r="CE150" s="11">
        <v>0</v>
      </c>
      <c r="CF150" s="11">
        <f t="shared" ref="CF150:CF157" si="614">CE150*$D150*$E150*$F150*$H150*$CF$10</f>
        <v>0</v>
      </c>
      <c r="CG150" s="11"/>
      <c r="CH150" s="11">
        <f t="shared" ref="CH150:CH157" si="615">CG150*$D150*$E150*$F150*$H150*$CH$10</f>
        <v>0</v>
      </c>
      <c r="CI150" s="12"/>
      <c r="CJ150" s="11">
        <f t="shared" ref="CJ150:CJ157" si="616">CI150*$D150*$E150*$F150*$H150*$CJ$10</f>
        <v>0</v>
      </c>
      <c r="CK150" s="11">
        <v>0</v>
      </c>
      <c r="CL150" s="11">
        <f t="shared" ref="CL150:CL157" si="617">CK150*$D150*$E150*$F150*$H150*$CL$10</f>
        <v>0</v>
      </c>
      <c r="CM150" s="12">
        <v>0</v>
      </c>
      <c r="CN150" s="11">
        <f t="shared" ref="CN150:CN157" si="618">CM150*$D150*$E150*$F150*$I150*$CN$10</f>
        <v>0</v>
      </c>
      <c r="CO150" s="11">
        <v>0</v>
      </c>
      <c r="CP150" s="11">
        <f t="shared" ref="CP150:CP157" si="619">CO150*$D150*$E150*$F150*$J150*$CP$10</f>
        <v>0</v>
      </c>
      <c r="CQ150" s="11"/>
      <c r="CR150" s="11">
        <f t="shared" ref="CR150:CR157" si="620">CQ150*D150*E150*F150</f>
        <v>0</v>
      </c>
      <c r="CS150" s="43">
        <f t="shared" ref="CS150:CT157" si="621">SUM(M150+K150+W150+O150+Q150+Y150+U150+S150+AA150+AE150+AC150+AG150+AI150+AM150+BI150+BO150+AK150+AW150+AY150+CA150+CC150+BY150+CE150+CG150+BS150+BU150+AO150+AQ150+AS150+AU150+BK150+BM150+BQ150+BA150+BC150+BE150+BG150+BW150+CI150+CK150+CM150+CO150+CQ150)</f>
        <v>0</v>
      </c>
      <c r="CT150" s="43">
        <f t="shared" si="621"/>
        <v>0</v>
      </c>
      <c r="CU150" s="42">
        <f t="shared" si="575"/>
        <v>0</v>
      </c>
    </row>
    <row r="151" spans="1:99" ht="45" x14ac:dyDescent="0.25">
      <c r="A151" s="95"/>
      <c r="B151" s="47">
        <v>103</v>
      </c>
      <c r="C151" s="16" t="s">
        <v>259</v>
      </c>
      <c r="D151" s="8">
        <v>11480</v>
      </c>
      <c r="E151" s="9">
        <v>3.55</v>
      </c>
      <c r="F151" s="19">
        <v>1</v>
      </c>
      <c r="G151" s="8">
        <v>1.4</v>
      </c>
      <c r="H151" s="8">
        <v>1.68</v>
      </c>
      <c r="I151" s="8">
        <v>2.23</v>
      </c>
      <c r="J151" s="10">
        <v>2.57</v>
      </c>
      <c r="K151" s="11"/>
      <c r="L151" s="11">
        <f t="shared" si="580"/>
        <v>0</v>
      </c>
      <c r="M151" s="11">
        <v>0</v>
      </c>
      <c r="N151" s="11">
        <f t="shared" si="576"/>
        <v>0</v>
      </c>
      <c r="O151" s="11">
        <v>0</v>
      </c>
      <c r="P151" s="11">
        <f t="shared" si="581"/>
        <v>0</v>
      </c>
      <c r="Q151" s="12">
        <v>0</v>
      </c>
      <c r="R151" s="11">
        <f t="shared" si="582"/>
        <v>0</v>
      </c>
      <c r="S151" s="11">
        <v>0</v>
      </c>
      <c r="T151" s="11">
        <f t="shared" si="583"/>
        <v>0</v>
      </c>
      <c r="U151" s="12"/>
      <c r="V151" s="12">
        <f t="shared" si="584"/>
        <v>0</v>
      </c>
      <c r="W151" s="13"/>
      <c r="X151" s="11">
        <f t="shared" si="577"/>
        <v>0</v>
      </c>
      <c r="Y151" s="11">
        <v>0</v>
      </c>
      <c r="Z151" s="11">
        <f t="shared" si="585"/>
        <v>0</v>
      </c>
      <c r="AA151" s="11">
        <v>0</v>
      </c>
      <c r="AB151" s="11">
        <f t="shared" si="586"/>
        <v>0</v>
      </c>
      <c r="AC151" s="11">
        <v>0</v>
      </c>
      <c r="AD151" s="11">
        <f t="shared" si="587"/>
        <v>0</v>
      </c>
      <c r="AE151" s="11"/>
      <c r="AF151" s="11">
        <f t="shared" si="588"/>
        <v>0</v>
      </c>
      <c r="AG151" s="12">
        <v>0</v>
      </c>
      <c r="AH151" s="11">
        <f t="shared" si="589"/>
        <v>0</v>
      </c>
      <c r="AI151" s="116"/>
      <c r="AJ151" s="11">
        <f t="shared" si="590"/>
        <v>0</v>
      </c>
      <c r="AK151" s="12"/>
      <c r="AL151" s="12">
        <f t="shared" si="591"/>
        <v>0</v>
      </c>
      <c r="AM151" s="11">
        <v>0</v>
      </c>
      <c r="AN151" s="11">
        <f t="shared" si="592"/>
        <v>0</v>
      </c>
      <c r="AO151" s="11">
        <v>0</v>
      </c>
      <c r="AP151" s="11">
        <f t="shared" si="593"/>
        <v>0</v>
      </c>
      <c r="AQ151" s="11"/>
      <c r="AR151" s="11">
        <f t="shared" si="594"/>
        <v>0</v>
      </c>
      <c r="AS151" s="11"/>
      <c r="AT151" s="11">
        <f t="shared" si="595"/>
        <v>0</v>
      </c>
      <c r="AU151" s="11"/>
      <c r="AV151" s="11">
        <f t="shared" si="596"/>
        <v>0</v>
      </c>
      <c r="AW151" s="11">
        <v>0</v>
      </c>
      <c r="AX151" s="11">
        <f t="shared" si="597"/>
        <v>0</v>
      </c>
      <c r="AY151" s="11">
        <v>0</v>
      </c>
      <c r="AZ151" s="11">
        <f t="shared" si="598"/>
        <v>0</v>
      </c>
      <c r="BA151" s="11">
        <v>0</v>
      </c>
      <c r="BB151" s="11">
        <f t="shared" si="599"/>
        <v>0</v>
      </c>
      <c r="BC151" s="11">
        <v>0</v>
      </c>
      <c r="BD151" s="11">
        <f t="shared" si="600"/>
        <v>0</v>
      </c>
      <c r="BE151" s="11">
        <v>0</v>
      </c>
      <c r="BF151" s="11">
        <f t="shared" si="601"/>
        <v>0</v>
      </c>
      <c r="BG151" s="11"/>
      <c r="BH151" s="11">
        <f t="shared" si="602"/>
        <v>0</v>
      </c>
      <c r="BI151" s="11">
        <v>0</v>
      </c>
      <c r="BJ151" s="11">
        <f t="shared" si="603"/>
        <v>0</v>
      </c>
      <c r="BK151" s="11">
        <v>0</v>
      </c>
      <c r="BL151" s="11">
        <f t="shared" si="604"/>
        <v>0</v>
      </c>
      <c r="BM151" s="76"/>
      <c r="BN151" s="11">
        <f t="shared" si="605"/>
        <v>0</v>
      </c>
      <c r="BO151" s="11">
        <v>1</v>
      </c>
      <c r="BP151" s="11">
        <f t="shared" si="606"/>
        <v>68466.720000000001</v>
      </c>
      <c r="BQ151" s="12">
        <v>0</v>
      </c>
      <c r="BR151" s="11">
        <f t="shared" si="607"/>
        <v>0</v>
      </c>
      <c r="BS151" s="120"/>
      <c r="BT151" s="115">
        <f t="shared" si="608"/>
        <v>0</v>
      </c>
      <c r="BU151" s="11">
        <v>0</v>
      </c>
      <c r="BV151" s="11">
        <f t="shared" si="609"/>
        <v>0</v>
      </c>
      <c r="BW151" s="12"/>
      <c r="BX151" s="11">
        <f t="shared" si="610"/>
        <v>0</v>
      </c>
      <c r="BY151" s="11">
        <v>0</v>
      </c>
      <c r="BZ151" s="11">
        <f t="shared" si="611"/>
        <v>0</v>
      </c>
      <c r="CA151" s="11">
        <v>0</v>
      </c>
      <c r="CB151" s="11">
        <f t="shared" si="612"/>
        <v>0</v>
      </c>
      <c r="CC151" s="11">
        <v>0</v>
      </c>
      <c r="CD151" s="11">
        <f t="shared" si="613"/>
        <v>0</v>
      </c>
      <c r="CE151" s="11">
        <v>0</v>
      </c>
      <c r="CF151" s="11">
        <f t="shared" si="614"/>
        <v>0</v>
      </c>
      <c r="CG151" s="11"/>
      <c r="CH151" s="11">
        <f t="shared" si="615"/>
        <v>0</v>
      </c>
      <c r="CI151" s="12"/>
      <c r="CJ151" s="11">
        <f t="shared" si="616"/>
        <v>0</v>
      </c>
      <c r="CK151" s="11">
        <v>0</v>
      </c>
      <c r="CL151" s="11">
        <f t="shared" si="617"/>
        <v>0</v>
      </c>
      <c r="CM151" s="12">
        <v>0</v>
      </c>
      <c r="CN151" s="11">
        <f t="shared" si="618"/>
        <v>0</v>
      </c>
      <c r="CO151" s="11">
        <v>0</v>
      </c>
      <c r="CP151" s="11">
        <f t="shared" si="619"/>
        <v>0</v>
      </c>
      <c r="CQ151" s="11"/>
      <c r="CR151" s="11">
        <f t="shared" si="620"/>
        <v>0</v>
      </c>
      <c r="CS151" s="43">
        <f t="shared" si="621"/>
        <v>1</v>
      </c>
      <c r="CT151" s="43">
        <f t="shared" si="621"/>
        <v>68466.720000000001</v>
      </c>
      <c r="CU151" s="42">
        <f t="shared" si="575"/>
        <v>1</v>
      </c>
    </row>
    <row r="152" spans="1:99" ht="30" x14ac:dyDescent="0.25">
      <c r="A152" s="95"/>
      <c r="B152" s="47">
        <v>104</v>
      </c>
      <c r="C152" s="7" t="s">
        <v>260</v>
      </c>
      <c r="D152" s="8">
        <v>11480</v>
      </c>
      <c r="E152" s="9">
        <v>1.57</v>
      </c>
      <c r="F152" s="19">
        <v>1</v>
      </c>
      <c r="G152" s="8">
        <v>1.4</v>
      </c>
      <c r="H152" s="8">
        <v>1.68</v>
      </c>
      <c r="I152" s="8">
        <v>2.23</v>
      </c>
      <c r="J152" s="10">
        <v>2.57</v>
      </c>
      <c r="K152" s="11">
        <v>0</v>
      </c>
      <c r="L152" s="11">
        <f t="shared" si="580"/>
        <v>0</v>
      </c>
      <c r="M152" s="11">
        <v>0</v>
      </c>
      <c r="N152" s="11">
        <f t="shared" si="576"/>
        <v>0</v>
      </c>
      <c r="O152" s="11">
        <v>0</v>
      </c>
      <c r="P152" s="11">
        <f t="shared" si="581"/>
        <v>0</v>
      </c>
      <c r="Q152" s="12">
        <v>0</v>
      </c>
      <c r="R152" s="11">
        <f t="shared" si="582"/>
        <v>0</v>
      </c>
      <c r="S152" s="11">
        <v>0</v>
      </c>
      <c r="T152" s="11">
        <f t="shared" si="583"/>
        <v>0</v>
      </c>
      <c r="U152" s="12"/>
      <c r="V152" s="12">
        <f t="shared" si="584"/>
        <v>0</v>
      </c>
      <c r="W152" s="13"/>
      <c r="X152" s="11">
        <f t="shared" si="577"/>
        <v>0</v>
      </c>
      <c r="Y152" s="11">
        <v>0</v>
      </c>
      <c r="Z152" s="11">
        <f t="shared" si="585"/>
        <v>0</v>
      </c>
      <c r="AA152" s="11">
        <v>0</v>
      </c>
      <c r="AB152" s="11">
        <f t="shared" si="586"/>
        <v>0</v>
      </c>
      <c r="AC152" s="11">
        <v>0</v>
      </c>
      <c r="AD152" s="11">
        <f t="shared" si="587"/>
        <v>0</v>
      </c>
      <c r="AE152" s="11">
        <v>0</v>
      </c>
      <c r="AF152" s="11">
        <f t="shared" si="588"/>
        <v>0</v>
      </c>
      <c r="AG152" s="12">
        <v>0</v>
      </c>
      <c r="AH152" s="11">
        <f t="shared" si="589"/>
        <v>0</v>
      </c>
      <c r="AI152" s="116"/>
      <c r="AJ152" s="11">
        <f t="shared" si="590"/>
        <v>0</v>
      </c>
      <c r="AK152" s="12"/>
      <c r="AL152" s="12">
        <f t="shared" si="591"/>
        <v>0</v>
      </c>
      <c r="AM152" s="11">
        <v>0</v>
      </c>
      <c r="AN152" s="11">
        <f t="shared" si="592"/>
        <v>0</v>
      </c>
      <c r="AO152" s="11">
        <v>0</v>
      </c>
      <c r="AP152" s="11">
        <f t="shared" si="593"/>
        <v>0</v>
      </c>
      <c r="AQ152" s="11"/>
      <c r="AR152" s="11">
        <f t="shared" si="594"/>
        <v>0</v>
      </c>
      <c r="AS152" s="11"/>
      <c r="AT152" s="11">
        <f t="shared" si="595"/>
        <v>0</v>
      </c>
      <c r="AU152" s="11"/>
      <c r="AV152" s="11">
        <f t="shared" si="596"/>
        <v>0</v>
      </c>
      <c r="AW152" s="11">
        <v>0</v>
      </c>
      <c r="AX152" s="11">
        <f t="shared" si="597"/>
        <v>0</v>
      </c>
      <c r="AY152" s="11">
        <v>0</v>
      </c>
      <c r="AZ152" s="11">
        <f t="shared" si="598"/>
        <v>0</v>
      </c>
      <c r="BA152" s="11"/>
      <c r="BB152" s="11">
        <f t="shared" si="599"/>
        <v>0</v>
      </c>
      <c r="BC152" s="11">
        <v>0</v>
      </c>
      <c r="BD152" s="11">
        <f t="shared" si="600"/>
        <v>0</v>
      </c>
      <c r="BE152" s="11">
        <v>0</v>
      </c>
      <c r="BF152" s="11">
        <f t="shared" si="601"/>
        <v>0</v>
      </c>
      <c r="BG152" s="11"/>
      <c r="BH152" s="11">
        <f t="shared" si="602"/>
        <v>0</v>
      </c>
      <c r="BI152" s="11">
        <v>0</v>
      </c>
      <c r="BJ152" s="11">
        <f t="shared" si="603"/>
        <v>0</v>
      </c>
      <c r="BK152" s="11">
        <v>0</v>
      </c>
      <c r="BL152" s="11">
        <f t="shared" si="604"/>
        <v>0</v>
      </c>
      <c r="BM152" s="76">
        <v>0</v>
      </c>
      <c r="BN152" s="11">
        <f t="shared" si="605"/>
        <v>0</v>
      </c>
      <c r="BO152" s="11">
        <v>0</v>
      </c>
      <c r="BP152" s="11">
        <f t="shared" si="606"/>
        <v>0</v>
      </c>
      <c r="BQ152" s="12">
        <v>0</v>
      </c>
      <c r="BR152" s="11">
        <f t="shared" si="607"/>
        <v>0</v>
      </c>
      <c r="BS152" s="115">
        <v>0</v>
      </c>
      <c r="BT152" s="115">
        <f t="shared" si="608"/>
        <v>0</v>
      </c>
      <c r="BU152" s="11">
        <v>0</v>
      </c>
      <c r="BV152" s="11">
        <f t="shared" si="609"/>
        <v>0</v>
      </c>
      <c r="BW152" s="12"/>
      <c r="BX152" s="11">
        <f t="shared" si="610"/>
        <v>0</v>
      </c>
      <c r="BY152" s="11">
        <v>0</v>
      </c>
      <c r="BZ152" s="11">
        <f t="shared" si="611"/>
        <v>0</v>
      </c>
      <c r="CA152" s="11">
        <v>0</v>
      </c>
      <c r="CB152" s="11">
        <f t="shared" si="612"/>
        <v>0</v>
      </c>
      <c r="CC152" s="11"/>
      <c r="CD152" s="11">
        <f t="shared" si="613"/>
        <v>0</v>
      </c>
      <c r="CE152" s="11">
        <v>0</v>
      </c>
      <c r="CF152" s="11">
        <f t="shared" si="614"/>
        <v>0</v>
      </c>
      <c r="CG152" s="11"/>
      <c r="CH152" s="11">
        <f t="shared" si="615"/>
        <v>0</v>
      </c>
      <c r="CI152" s="12"/>
      <c r="CJ152" s="11">
        <f t="shared" si="616"/>
        <v>0</v>
      </c>
      <c r="CK152" s="11">
        <v>0</v>
      </c>
      <c r="CL152" s="11">
        <f t="shared" si="617"/>
        <v>0</v>
      </c>
      <c r="CM152" s="12">
        <v>0</v>
      </c>
      <c r="CN152" s="11">
        <f t="shared" si="618"/>
        <v>0</v>
      </c>
      <c r="CO152" s="11">
        <v>0</v>
      </c>
      <c r="CP152" s="11">
        <f t="shared" si="619"/>
        <v>0</v>
      </c>
      <c r="CQ152" s="11"/>
      <c r="CR152" s="11">
        <f t="shared" si="620"/>
        <v>0</v>
      </c>
      <c r="CS152" s="43">
        <f t="shared" si="621"/>
        <v>0</v>
      </c>
      <c r="CT152" s="43">
        <f t="shared" si="621"/>
        <v>0</v>
      </c>
      <c r="CU152" s="42">
        <f t="shared" si="575"/>
        <v>0</v>
      </c>
    </row>
    <row r="153" spans="1:99" ht="30" x14ac:dyDescent="0.25">
      <c r="A153" s="95"/>
      <c r="B153" s="47">
        <v>105</v>
      </c>
      <c r="C153" s="7" t="s">
        <v>261</v>
      </c>
      <c r="D153" s="8">
        <v>11480</v>
      </c>
      <c r="E153" s="9">
        <v>2.2599999999999998</v>
      </c>
      <c r="F153" s="19">
        <v>1</v>
      </c>
      <c r="G153" s="8">
        <v>1.4</v>
      </c>
      <c r="H153" s="8">
        <v>1.68</v>
      </c>
      <c r="I153" s="8">
        <v>2.23</v>
      </c>
      <c r="J153" s="10">
        <v>2.57</v>
      </c>
      <c r="K153" s="11">
        <v>0</v>
      </c>
      <c r="L153" s="11">
        <f t="shared" si="580"/>
        <v>0</v>
      </c>
      <c r="M153" s="11">
        <v>0</v>
      </c>
      <c r="N153" s="11">
        <f t="shared" si="576"/>
        <v>0</v>
      </c>
      <c r="O153" s="11">
        <v>0</v>
      </c>
      <c r="P153" s="11">
        <f t="shared" si="581"/>
        <v>0</v>
      </c>
      <c r="Q153" s="12">
        <v>0</v>
      </c>
      <c r="R153" s="11">
        <f t="shared" si="582"/>
        <v>0</v>
      </c>
      <c r="S153" s="11">
        <v>0</v>
      </c>
      <c r="T153" s="11">
        <f t="shared" si="583"/>
        <v>0</v>
      </c>
      <c r="U153" s="12"/>
      <c r="V153" s="12">
        <f t="shared" si="584"/>
        <v>0</v>
      </c>
      <c r="W153" s="13"/>
      <c r="X153" s="11">
        <f t="shared" si="577"/>
        <v>0</v>
      </c>
      <c r="Y153" s="11">
        <v>0</v>
      </c>
      <c r="Z153" s="11">
        <f t="shared" si="585"/>
        <v>0</v>
      </c>
      <c r="AA153" s="11">
        <v>0</v>
      </c>
      <c r="AB153" s="11">
        <f t="shared" si="586"/>
        <v>0</v>
      </c>
      <c r="AC153" s="11">
        <v>0</v>
      </c>
      <c r="AD153" s="11">
        <f t="shared" si="587"/>
        <v>0</v>
      </c>
      <c r="AE153" s="11">
        <v>0</v>
      </c>
      <c r="AF153" s="11">
        <f t="shared" si="588"/>
        <v>0</v>
      </c>
      <c r="AG153" s="12">
        <v>0</v>
      </c>
      <c r="AH153" s="11">
        <f t="shared" si="589"/>
        <v>0</v>
      </c>
      <c r="AI153" s="116"/>
      <c r="AJ153" s="11">
        <f t="shared" si="590"/>
        <v>0</v>
      </c>
      <c r="AK153" s="12"/>
      <c r="AL153" s="12">
        <f t="shared" si="591"/>
        <v>0</v>
      </c>
      <c r="AM153" s="11">
        <v>0</v>
      </c>
      <c r="AN153" s="11">
        <f t="shared" si="592"/>
        <v>0</v>
      </c>
      <c r="AO153" s="11">
        <v>0</v>
      </c>
      <c r="AP153" s="11">
        <f t="shared" si="593"/>
        <v>0</v>
      </c>
      <c r="AQ153" s="11"/>
      <c r="AR153" s="11">
        <f t="shared" si="594"/>
        <v>0</v>
      </c>
      <c r="AS153" s="11"/>
      <c r="AT153" s="11">
        <f t="shared" si="595"/>
        <v>0</v>
      </c>
      <c r="AU153" s="11"/>
      <c r="AV153" s="11">
        <f t="shared" si="596"/>
        <v>0</v>
      </c>
      <c r="AW153" s="11">
        <v>0</v>
      </c>
      <c r="AX153" s="11">
        <f t="shared" si="597"/>
        <v>0</v>
      </c>
      <c r="AY153" s="11">
        <v>0</v>
      </c>
      <c r="AZ153" s="11">
        <f t="shared" si="598"/>
        <v>0</v>
      </c>
      <c r="BA153" s="11">
        <v>0</v>
      </c>
      <c r="BB153" s="11">
        <f t="shared" si="599"/>
        <v>0</v>
      </c>
      <c r="BC153" s="11">
        <v>0</v>
      </c>
      <c r="BD153" s="11">
        <f t="shared" si="600"/>
        <v>0</v>
      </c>
      <c r="BE153" s="11">
        <v>0</v>
      </c>
      <c r="BF153" s="11">
        <f t="shared" si="601"/>
        <v>0</v>
      </c>
      <c r="BG153" s="11"/>
      <c r="BH153" s="11">
        <f t="shared" si="602"/>
        <v>0</v>
      </c>
      <c r="BI153" s="11">
        <v>0</v>
      </c>
      <c r="BJ153" s="11">
        <f t="shared" si="603"/>
        <v>0</v>
      </c>
      <c r="BK153" s="11">
        <v>0</v>
      </c>
      <c r="BL153" s="11">
        <f t="shared" si="604"/>
        <v>0</v>
      </c>
      <c r="BM153" s="76">
        <v>0</v>
      </c>
      <c r="BN153" s="11">
        <f t="shared" si="605"/>
        <v>0</v>
      </c>
      <c r="BO153" s="11">
        <v>0</v>
      </c>
      <c r="BP153" s="11">
        <f t="shared" si="606"/>
        <v>0</v>
      </c>
      <c r="BQ153" s="12">
        <v>0</v>
      </c>
      <c r="BR153" s="11">
        <f t="shared" si="607"/>
        <v>0</v>
      </c>
      <c r="BS153" s="115">
        <v>0</v>
      </c>
      <c r="BT153" s="115">
        <f t="shared" si="608"/>
        <v>0</v>
      </c>
      <c r="BU153" s="11">
        <v>0</v>
      </c>
      <c r="BV153" s="11">
        <f t="shared" si="609"/>
        <v>0</v>
      </c>
      <c r="BW153" s="12"/>
      <c r="BX153" s="11">
        <f t="shared" si="610"/>
        <v>0</v>
      </c>
      <c r="BY153" s="11">
        <v>0</v>
      </c>
      <c r="BZ153" s="11">
        <f t="shared" si="611"/>
        <v>0</v>
      </c>
      <c r="CA153" s="11">
        <v>0</v>
      </c>
      <c r="CB153" s="11">
        <f t="shared" si="612"/>
        <v>0</v>
      </c>
      <c r="CC153" s="11">
        <v>0</v>
      </c>
      <c r="CD153" s="11">
        <f t="shared" si="613"/>
        <v>0</v>
      </c>
      <c r="CE153" s="11">
        <v>0</v>
      </c>
      <c r="CF153" s="11">
        <f t="shared" si="614"/>
        <v>0</v>
      </c>
      <c r="CG153" s="11"/>
      <c r="CH153" s="11">
        <f t="shared" si="615"/>
        <v>0</v>
      </c>
      <c r="CI153" s="12"/>
      <c r="CJ153" s="11">
        <f t="shared" si="616"/>
        <v>0</v>
      </c>
      <c r="CK153" s="11">
        <v>0</v>
      </c>
      <c r="CL153" s="11">
        <f t="shared" si="617"/>
        <v>0</v>
      </c>
      <c r="CM153" s="12">
        <v>0</v>
      </c>
      <c r="CN153" s="11">
        <f t="shared" si="618"/>
        <v>0</v>
      </c>
      <c r="CO153" s="11">
        <v>0</v>
      </c>
      <c r="CP153" s="11">
        <f t="shared" si="619"/>
        <v>0</v>
      </c>
      <c r="CQ153" s="11"/>
      <c r="CR153" s="11">
        <f t="shared" si="620"/>
        <v>0</v>
      </c>
      <c r="CS153" s="43">
        <f t="shared" si="621"/>
        <v>0</v>
      </c>
      <c r="CT153" s="43">
        <f t="shared" si="621"/>
        <v>0</v>
      </c>
      <c r="CU153" s="42">
        <f t="shared" si="575"/>
        <v>0</v>
      </c>
    </row>
    <row r="154" spans="1:99" ht="30" x14ac:dyDescent="0.25">
      <c r="A154" s="95"/>
      <c r="B154" s="47">
        <v>106</v>
      </c>
      <c r="C154" s="7" t="s">
        <v>262</v>
      </c>
      <c r="D154" s="8">
        <v>11480</v>
      </c>
      <c r="E154" s="9">
        <v>3.24</v>
      </c>
      <c r="F154" s="19">
        <v>1</v>
      </c>
      <c r="G154" s="8">
        <v>1.4</v>
      </c>
      <c r="H154" s="8">
        <v>1.68</v>
      </c>
      <c r="I154" s="8">
        <v>2.23</v>
      </c>
      <c r="J154" s="10">
        <v>2.57</v>
      </c>
      <c r="K154" s="15"/>
      <c r="L154" s="11">
        <f t="shared" si="580"/>
        <v>0</v>
      </c>
      <c r="M154" s="15"/>
      <c r="N154" s="11">
        <f t="shared" si="576"/>
        <v>0</v>
      </c>
      <c r="O154" s="15"/>
      <c r="P154" s="11">
        <f t="shared" si="581"/>
        <v>0</v>
      </c>
      <c r="Q154" s="29"/>
      <c r="R154" s="11">
        <f t="shared" si="582"/>
        <v>0</v>
      </c>
      <c r="S154" s="15"/>
      <c r="T154" s="11">
        <f t="shared" si="583"/>
        <v>0</v>
      </c>
      <c r="U154" s="12"/>
      <c r="V154" s="12">
        <f t="shared" si="584"/>
        <v>0</v>
      </c>
      <c r="W154" s="13"/>
      <c r="X154" s="11">
        <f t="shared" si="577"/>
        <v>0</v>
      </c>
      <c r="Y154" s="15"/>
      <c r="Z154" s="11">
        <f t="shared" si="585"/>
        <v>0</v>
      </c>
      <c r="AA154" s="15"/>
      <c r="AB154" s="11">
        <f t="shared" si="586"/>
        <v>0</v>
      </c>
      <c r="AC154" s="15"/>
      <c r="AD154" s="11">
        <f t="shared" si="587"/>
        <v>0</v>
      </c>
      <c r="AE154" s="15"/>
      <c r="AF154" s="11">
        <f t="shared" si="588"/>
        <v>0</v>
      </c>
      <c r="AG154" s="29"/>
      <c r="AH154" s="11">
        <f t="shared" si="589"/>
        <v>0</v>
      </c>
      <c r="AI154" s="116"/>
      <c r="AJ154" s="11">
        <f t="shared" si="590"/>
        <v>0</v>
      </c>
      <c r="AK154" s="29"/>
      <c r="AL154" s="12">
        <f t="shared" si="591"/>
        <v>0</v>
      </c>
      <c r="AM154" s="15"/>
      <c r="AN154" s="11">
        <f t="shared" si="592"/>
        <v>0</v>
      </c>
      <c r="AO154" s="15"/>
      <c r="AP154" s="11">
        <f t="shared" si="593"/>
        <v>0</v>
      </c>
      <c r="AQ154" s="15"/>
      <c r="AR154" s="11">
        <f t="shared" si="594"/>
        <v>0</v>
      </c>
      <c r="AS154" s="11"/>
      <c r="AT154" s="11">
        <f t="shared" si="595"/>
        <v>0</v>
      </c>
      <c r="AU154" s="11"/>
      <c r="AV154" s="11">
        <f t="shared" si="596"/>
        <v>0</v>
      </c>
      <c r="AW154" s="15"/>
      <c r="AX154" s="11">
        <f t="shared" si="597"/>
        <v>0</v>
      </c>
      <c r="AY154" s="15"/>
      <c r="AZ154" s="11">
        <f t="shared" si="598"/>
        <v>0</v>
      </c>
      <c r="BA154" s="15"/>
      <c r="BB154" s="11">
        <f t="shared" si="599"/>
        <v>0</v>
      </c>
      <c r="BC154" s="15"/>
      <c r="BD154" s="11">
        <f t="shared" si="600"/>
        <v>0</v>
      </c>
      <c r="BE154" s="15"/>
      <c r="BF154" s="11">
        <f t="shared" si="601"/>
        <v>0</v>
      </c>
      <c r="BG154" s="11"/>
      <c r="BH154" s="11">
        <f t="shared" si="602"/>
        <v>0</v>
      </c>
      <c r="BI154" s="15"/>
      <c r="BJ154" s="11">
        <f t="shared" si="603"/>
        <v>0</v>
      </c>
      <c r="BK154" s="15"/>
      <c r="BL154" s="11">
        <f t="shared" si="604"/>
        <v>0</v>
      </c>
      <c r="BM154" s="78"/>
      <c r="BN154" s="11">
        <f t="shared" si="605"/>
        <v>0</v>
      </c>
      <c r="BO154" s="15"/>
      <c r="BP154" s="11">
        <f t="shared" si="606"/>
        <v>0</v>
      </c>
      <c r="BQ154" s="29"/>
      <c r="BR154" s="11">
        <f t="shared" si="607"/>
        <v>0</v>
      </c>
      <c r="BS154" s="117"/>
      <c r="BT154" s="115">
        <f t="shared" si="608"/>
        <v>0</v>
      </c>
      <c r="BU154" s="15"/>
      <c r="BV154" s="11">
        <f t="shared" si="609"/>
        <v>0</v>
      </c>
      <c r="BW154" s="29"/>
      <c r="BX154" s="11">
        <f t="shared" si="610"/>
        <v>0</v>
      </c>
      <c r="BY154" s="15"/>
      <c r="BZ154" s="11">
        <f t="shared" si="611"/>
        <v>0</v>
      </c>
      <c r="CA154" s="15"/>
      <c r="CB154" s="11">
        <f t="shared" si="612"/>
        <v>0</v>
      </c>
      <c r="CC154" s="15"/>
      <c r="CD154" s="11">
        <f t="shared" si="613"/>
        <v>0</v>
      </c>
      <c r="CE154" s="15"/>
      <c r="CF154" s="11">
        <f t="shared" si="614"/>
        <v>0</v>
      </c>
      <c r="CG154" s="11"/>
      <c r="CH154" s="11">
        <f t="shared" si="615"/>
        <v>0</v>
      </c>
      <c r="CI154" s="12"/>
      <c r="CJ154" s="11">
        <f t="shared" si="616"/>
        <v>0</v>
      </c>
      <c r="CK154" s="15"/>
      <c r="CL154" s="11">
        <f t="shared" si="617"/>
        <v>0</v>
      </c>
      <c r="CM154" s="29"/>
      <c r="CN154" s="11">
        <f t="shared" si="618"/>
        <v>0</v>
      </c>
      <c r="CO154" s="15"/>
      <c r="CP154" s="11">
        <f t="shared" si="619"/>
        <v>0</v>
      </c>
      <c r="CQ154" s="11"/>
      <c r="CR154" s="11">
        <f t="shared" si="620"/>
        <v>0</v>
      </c>
      <c r="CS154" s="43">
        <f t="shared" si="621"/>
        <v>0</v>
      </c>
      <c r="CT154" s="43">
        <f t="shared" si="621"/>
        <v>0</v>
      </c>
      <c r="CU154" s="42">
        <f t="shared" si="575"/>
        <v>0</v>
      </c>
    </row>
    <row r="155" spans="1:99" ht="30" x14ac:dyDescent="0.25">
      <c r="A155" s="95"/>
      <c r="B155" s="47">
        <v>107</v>
      </c>
      <c r="C155" s="7" t="s">
        <v>263</v>
      </c>
      <c r="D155" s="8">
        <v>11480</v>
      </c>
      <c r="E155" s="9">
        <v>1.7</v>
      </c>
      <c r="F155" s="19">
        <v>1</v>
      </c>
      <c r="G155" s="8">
        <v>1.4</v>
      </c>
      <c r="H155" s="8">
        <v>1.68</v>
      </c>
      <c r="I155" s="8">
        <v>2.23</v>
      </c>
      <c r="J155" s="10">
        <v>2.57</v>
      </c>
      <c r="K155" s="15"/>
      <c r="L155" s="11">
        <f t="shared" si="580"/>
        <v>0</v>
      </c>
      <c r="M155" s="15"/>
      <c r="N155" s="11">
        <f t="shared" si="576"/>
        <v>0</v>
      </c>
      <c r="O155" s="15"/>
      <c r="P155" s="11">
        <f t="shared" si="581"/>
        <v>0</v>
      </c>
      <c r="Q155" s="29"/>
      <c r="R155" s="11">
        <f t="shared" si="582"/>
        <v>0</v>
      </c>
      <c r="S155" s="15"/>
      <c r="T155" s="11">
        <f t="shared" si="583"/>
        <v>0</v>
      </c>
      <c r="U155" s="12"/>
      <c r="V155" s="12">
        <f t="shared" si="584"/>
        <v>0</v>
      </c>
      <c r="W155" s="13"/>
      <c r="X155" s="11">
        <f t="shared" si="577"/>
        <v>0</v>
      </c>
      <c r="Y155" s="15"/>
      <c r="Z155" s="11">
        <f t="shared" si="585"/>
        <v>0</v>
      </c>
      <c r="AA155" s="15"/>
      <c r="AB155" s="11">
        <f t="shared" si="586"/>
        <v>0</v>
      </c>
      <c r="AC155" s="15"/>
      <c r="AD155" s="11">
        <f t="shared" si="587"/>
        <v>0</v>
      </c>
      <c r="AE155" s="15"/>
      <c r="AF155" s="11">
        <f t="shared" si="588"/>
        <v>0</v>
      </c>
      <c r="AG155" s="29"/>
      <c r="AH155" s="11">
        <f t="shared" si="589"/>
        <v>0</v>
      </c>
      <c r="AI155" s="116"/>
      <c r="AJ155" s="11">
        <f t="shared" si="590"/>
        <v>0</v>
      </c>
      <c r="AK155" s="29"/>
      <c r="AL155" s="12">
        <f t="shared" si="591"/>
        <v>0</v>
      </c>
      <c r="AM155" s="15"/>
      <c r="AN155" s="11">
        <f t="shared" si="592"/>
        <v>0</v>
      </c>
      <c r="AO155" s="15"/>
      <c r="AP155" s="11">
        <f t="shared" si="593"/>
        <v>0</v>
      </c>
      <c r="AQ155" s="15"/>
      <c r="AR155" s="11">
        <f t="shared" si="594"/>
        <v>0</v>
      </c>
      <c r="AS155" s="11"/>
      <c r="AT155" s="11">
        <f t="shared" si="595"/>
        <v>0</v>
      </c>
      <c r="AU155" s="11"/>
      <c r="AV155" s="11">
        <f t="shared" si="596"/>
        <v>0</v>
      </c>
      <c r="AW155" s="15"/>
      <c r="AX155" s="11">
        <f t="shared" si="597"/>
        <v>0</v>
      </c>
      <c r="AY155" s="15"/>
      <c r="AZ155" s="11">
        <f t="shared" si="598"/>
        <v>0</v>
      </c>
      <c r="BA155" s="15"/>
      <c r="BB155" s="11">
        <f t="shared" si="599"/>
        <v>0</v>
      </c>
      <c r="BC155" s="15"/>
      <c r="BD155" s="11">
        <f t="shared" si="600"/>
        <v>0</v>
      </c>
      <c r="BE155" s="15"/>
      <c r="BF155" s="11">
        <f t="shared" si="601"/>
        <v>0</v>
      </c>
      <c r="BG155" s="11"/>
      <c r="BH155" s="11">
        <f t="shared" si="602"/>
        <v>0</v>
      </c>
      <c r="BI155" s="15"/>
      <c r="BJ155" s="11">
        <f t="shared" si="603"/>
        <v>0</v>
      </c>
      <c r="BK155" s="15"/>
      <c r="BL155" s="11">
        <f t="shared" si="604"/>
        <v>0</v>
      </c>
      <c r="BM155" s="78"/>
      <c r="BN155" s="11">
        <f t="shared" si="605"/>
        <v>0</v>
      </c>
      <c r="BO155" s="15"/>
      <c r="BP155" s="11">
        <f t="shared" si="606"/>
        <v>0</v>
      </c>
      <c r="BQ155" s="29"/>
      <c r="BR155" s="11">
        <f t="shared" si="607"/>
        <v>0</v>
      </c>
      <c r="BS155" s="117"/>
      <c r="BT155" s="115">
        <f t="shared" si="608"/>
        <v>0</v>
      </c>
      <c r="BU155" s="15"/>
      <c r="BV155" s="11">
        <f t="shared" si="609"/>
        <v>0</v>
      </c>
      <c r="BW155" s="29"/>
      <c r="BX155" s="11">
        <f t="shared" si="610"/>
        <v>0</v>
      </c>
      <c r="BY155" s="15"/>
      <c r="BZ155" s="11">
        <f t="shared" si="611"/>
        <v>0</v>
      </c>
      <c r="CA155" s="15"/>
      <c r="CB155" s="11">
        <f t="shared" si="612"/>
        <v>0</v>
      </c>
      <c r="CC155" s="15"/>
      <c r="CD155" s="11">
        <f t="shared" si="613"/>
        <v>0</v>
      </c>
      <c r="CE155" s="15"/>
      <c r="CF155" s="11">
        <f t="shared" si="614"/>
        <v>0</v>
      </c>
      <c r="CG155" s="11"/>
      <c r="CH155" s="11">
        <f t="shared" si="615"/>
        <v>0</v>
      </c>
      <c r="CI155" s="12"/>
      <c r="CJ155" s="11">
        <f t="shared" si="616"/>
        <v>0</v>
      </c>
      <c r="CK155" s="15"/>
      <c r="CL155" s="11">
        <f t="shared" si="617"/>
        <v>0</v>
      </c>
      <c r="CM155" s="29"/>
      <c r="CN155" s="11">
        <f t="shared" si="618"/>
        <v>0</v>
      </c>
      <c r="CO155" s="15"/>
      <c r="CP155" s="11">
        <f t="shared" si="619"/>
        <v>0</v>
      </c>
      <c r="CQ155" s="11"/>
      <c r="CR155" s="11">
        <f t="shared" si="620"/>
        <v>0</v>
      </c>
      <c r="CS155" s="43">
        <f t="shared" si="621"/>
        <v>0</v>
      </c>
      <c r="CT155" s="43">
        <f t="shared" si="621"/>
        <v>0</v>
      </c>
      <c r="CU155" s="42">
        <f t="shared" si="575"/>
        <v>0</v>
      </c>
    </row>
    <row r="156" spans="1:99" ht="30" x14ac:dyDescent="0.25">
      <c r="A156" s="95"/>
      <c r="B156" s="47">
        <v>108</v>
      </c>
      <c r="C156" s="16" t="s">
        <v>264</v>
      </c>
      <c r="D156" s="8">
        <v>11480</v>
      </c>
      <c r="E156" s="9">
        <v>2.06</v>
      </c>
      <c r="F156" s="19">
        <v>1</v>
      </c>
      <c r="G156" s="8">
        <v>1.4</v>
      </c>
      <c r="H156" s="8">
        <v>1.68</v>
      </c>
      <c r="I156" s="8">
        <v>2.23</v>
      </c>
      <c r="J156" s="10">
        <v>2.57</v>
      </c>
      <c r="K156" s="11">
        <v>0</v>
      </c>
      <c r="L156" s="11">
        <f t="shared" si="580"/>
        <v>0</v>
      </c>
      <c r="M156" s="11">
        <v>0</v>
      </c>
      <c r="N156" s="11">
        <f t="shared" si="576"/>
        <v>0</v>
      </c>
      <c r="O156" s="11">
        <v>0</v>
      </c>
      <c r="P156" s="11">
        <f t="shared" si="581"/>
        <v>0</v>
      </c>
      <c r="Q156" s="12">
        <v>0</v>
      </c>
      <c r="R156" s="11">
        <f t="shared" si="582"/>
        <v>0</v>
      </c>
      <c r="S156" s="11">
        <v>0</v>
      </c>
      <c r="T156" s="11">
        <f t="shared" si="583"/>
        <v>0</v>
      </c>
      <c r="U156" s="12"/>
      <c r="V156" s="12">
        <f t="shared" si="584"/>
        <v>0</v>
      </c>
      <c r="W156" s="13"/>
      <c r="X156" s="11">
        <f t="shared" si="577"/>
        <v>0</v>
      </c>
      <c r="Y156" s="11">
        <v>0</v>
      </c>
      <c r="Z156" s="11">
        <f t="shared" si="585"/>
        <v>0</v>
      </c>
      <c r="AA156" s="11">
        <v>0</v>
      </c>
      <c r="AB156" s="11">
        <f t="shared" si="586"/>
        <v>0</v>
      </c>
      <c r="AC156" s="11">
        <v>0</v>
      </c>
      <c r="AD156" s="11">
        <f t="shared" si="587"/>
        <v>0</v>
      </c>
      <c r="AE156" s="11">
        <v>0</v>
      </c>
      <c r="AF156" s="11">
        <f t="shared" si="588"/>
        <v>0</v>
      </c>
      <c r="AG156" s="12">
        <v>0</v>
      </c>
      <c r="AH156" s="11">
        <f t="shared" si="589"/>
        <v>0</v>
      </c>
      <c r="AI156" s="116"/>
      <c r="AJ156" s="11">
        <f t="shared" si="590"/>
        <v>0</v>
      </c>
      <c r="AK156" s="12"/>
      <c r="AL156" s="12">
        <f t="shared" si="591"/>
        <v>0</v>
      </c>
      <c r="AM156" s="11">
        <v>0</v>
      </c>
      <c r="AN156" s="11">
        <f t="shared" si="592"/>
        <v>0</v>
      </c>
      <c r="AO156" s="11">
        <v>0</v>
      </c>
      <c r="AP156" s="11">
        <f t="shared" si="593"/>
        <v>0</v>
      </c>
      <c r="AQ156" s="11"/>
      <c r="AR156" s="11">
        <f t="shared" si="594"/>
        <v>0</v>
      </c>
      <c r="AS156" s="11"/>
      <c r="AT156" s="11">
        <f t="shared" si="595"/>
        <v>0</v>
      </c>
      <c r="AU156" s="11"/>
      <c r="AV156" s="11">
        <f t="shared" si="596"/>
        <v>0</v>
      </c>
      <c r="AW156" s="11">
        <v>0</v>
      </c>
      <c r="AX156" s="11">
        <f t="shared" si="597"/>
        <v>0</v>
      </c>
      <c r="AY156" s="11">
        <v>0</v>
      </c>
      <c r="AZ156" s="11">
        <f t="shared" si="598"/>
        <v>0</v>
      </c>
      <c r="BA156" s="11">
        <v>0</v>
      </c>
      <c r="BB156" s="11">
        <f t="shared" si="599"/>
        <v>0</v>
      </c>
      <c r="BC156" s="11">
        <v>0</v>
      </c>
      <c r="BD156" s="11">
        <f t="shared" si="600"/>
        <v>0</v>
      </c>
      <c r="BE156" s="11">
        <v>0</v>
      </c>
      <c r="BF156" s="11">
        <f t="shared" si="601"/>
        <v>0</v>
      </c>
      <c r="BG156" s="11"/>
      <c r="BH156" s="11">
        <f t="shared" si="602"/>
        <v>0</v>
      </c>
      <c r="BI156" s="11">
        <v>0</v>
      </c>
      <c r="BJ156" s="11">
        <f t="shared" si="603"/>
        <v>0</v>
      </c>
      <c r="BK156" s="11">
        <v>0</v>
      </c>
      <c r="BL156" s="11">
        <f t="shared" si="604"/>
        <v>0</v>
      </c>
      <c r="BM156" s="76">
        <v>0</v>
      </c>
      <c r="BN156" s="11">
        <f t="shared" si="605"/>
        <v>0</v>
      </c>
      <c r="BO156" s="11">
        <v>0</v>
      </c>
      <c r="BP156" s="11">
        <f t="shared" si="606"/>
        <v>0</v>
      </c>
      <c r="BQ156" s="12">
        <v>0</v>
      </c>
      <c r="BR156" s="11">
        <f t="shared" si="607"/>
        <v>0</v>
      </c>
      <c r="BS156" s="115">
        <v>0</v>
      </c>
      <c r="BT156" s="115">
        <f t="shared" si="608"/>
        <v>0</v>
      </c>
      <c r="BU156" s="11">
        <v>0</v>
      </c>
      <c r="BV156" s="11">
        <f t="shared" si="609"/>
        <v>0</v>
      </c>
      <c r="BW156" s="12"/>
      <c r="BX156" s="11">
        <f t="shared" si="610"/>
        <v>0</v>
      </c>
      <c r="BY156" s="11">
        <v>0</v>
      </c>
      <c r="BZ156" s="11">
        <f t="shared" si="611"/>
        <v>0</v>
      </c>
      <c r="CA156" s="11">
        <v>0</v>
      </c>
      <c r="CB156" s="11">
        <f t="shared" si="612"/>
        <v>0</v>
      </c>
      <c r="CC156" s="11">
        <v>0</v>
      </c>
      <c r="CD156" s="11">
        <f t="shared" si="613"/>
        <v>0</v>
      </c>
      <c r="CE156" s="11">
        <v>0</v>
      </c>
      <c r="CF156" s="11">
        <f t="shared" si="614"/>
        <v>0</v>
      </c>
      <c r="CG156" s="11"/>
      <c r="CH156" s="11">
        <f t="shared" si="615"/>
        <v>0</v>
      </c>
      <c r="CI156" s="12"/>
      <c r="CJ156" s="11">
        <f t="shared" si="616"/>
        <v>0</v>
      </c>
      <c r="CK156" s="11">
        <v>0</v>
      </c>
      <c r="CL156" s="11">
        <f t="shared" si="617"/>
        <v>0</v>
      </c>
      <c r="CM156" s="12">
        <v>0</v>
      </c>
      <c r="CN156" s="11">
        <f t="shared" si="618"/>
        <v>0</v>
      </c>
      <c r="CO156" s="11">
        <v>0</v>
      </c>
      <c r="CP156" s="11">
        <f t="shared" si="619"/>
        <v>0</v>
      </c>
      <c r="CQ156" s="11"/>
      <c r="CR156" s="11">
        <f t="shared" si="620"/>
        <v>0</v>
      </c>
      <c r="CS156" s="43">
        <f t="shared" si="621"/>
        <v>0</v>
      </c>
      <c r="CT156" s="43">
        <f t="shared" si="621"/>
        <v>0</v>
      </c>
      <c r="CU156" s="42">
        <f t="shared" si="575"/>
        <v>0</v>
      </c>
    </row>
    <row r="157" spans="1:99" ht="30" x14ac:dyDescent="0.25">
      <c r="A157" s="95"/>
      <c r="B157" s="47">
        <v>109</v>
      </c>
      <c r="C157" s="16" t="s">
        <v>265</v>
      </c>
      <c r="D157" s="8">
        <v>11480</v>
      </c>
      <c r="E157" s="9">
        <v>2.17</v>
      </c>
      <c r="F157" s="19">
        <v>1</v>
      </c>
      <c r="G157" s="8">
        <v>1.4</v>
      </c>
      <c r="H157" s="8">
        <v>1.68</v>
      </c>
      <c r="I157" s="8">
        <v>2.23</v>
      </c>
      <c r="J157" s="10">
        <v>2.57</v>
      </c>
      <c r="K157" s="11">
        <v>0</v>
      </c>
      <c r="L157" s="11">
        <f t="shared" si="580"/>
        <v>0</v>
      </c>
      <c r="M157" s="11">
        <v>0</v>
      </c>
      <c r="N157" s="11">
        <f t="shared" si="576"/>
        <v>0</v>
      </c>
      <c r="O157" s="11">
        <v>0</v>
      </c>
      <c r="P157" s="11">
        <f t="shared" si="581"/>
        <v>0</v>
      </c>
      <c r="Q157" s="12">
        <v>0</v>
      </c>
      <c r="R157" s="11">
        <f t="shared" si="582"/>
        <v>0</v>
      </c>
      <c r="S157" s="11">
        <v>0</v>
      </c>
      <c r="T157" s="11">
        <f t="shared" si="583"/>
        <v>0</v>
      </c>
      <c r="U157" s="12"/>
      <c r="V157" s="12">
        <f t="shared" si="584"/>
        <v>0</v>
      </c>
      <c r="W157" s="13"/>
      <c r="X157" s="11">
        <f t="shared" si="577"/>
        <v>0</v>
      </c>
      <c r="Y157" s="11">
        <v>0</v>
      </c>
      <c r="Z157" s="11">
        <f t="shared" si="585"/>
        <v>0</v>
      </c>
      <c r="AA157" s="11">
        <v>0</v>
      </c>
      <c r="AB157" s="11">
        <f t="shared" si="586"/>
        <v>0</v>
      </c>
      <c r="AC157" s="11">
        <v>0</v>
      </c>
      <c r="AD157" s="11">
        <f t="shared" si="587"/>
        <v>0</v>
      </c>
      <c r="AE157" s="11">
        <v>0</v>
      </c>
      <c r="AF157" s="11">
        <f t="shared" si="588"/>
        <v>0</v>
      </c>
      <c r="AG157" s="12">
        <v>0</v>
      </c>
      <c r="AH157" s="11">
        <f t="shared" si="589"/>
        <v>0</v>
      </c>
      <c r="AI157" s="116"/>
      <c r="AJ157" s="11">
        <f t="shared" si="590"/>
        <v>0</v>
      </c>
      <c r="AK157" s="12"/>
      <c r="AL157" s="12">
        <f t="shared" si="591"/>
        <v>0</v>
      </c>
      <c r="AM157" s="11">
        <v>0</v>
      </c>
      <c r="AN157" s="11">
        <f t="shared" si="592"/>
        <v>0</v>
      </c>
      <c r="AO157" s="11">
        <v>0</v>
      </c>
      <c r="AP157" s="11">
        <f t="shared" si="593"/>
        <v>0</v>
      </c>
      <c r="AQ157" s="11"/>
      <c r="AR157" s="11">
        <f t="shared" si="594"/>
        <v>0</v>
      </c>
      <c r="AS157" s="11"/>
      <c r="AT157" s="11">
        <f t="shared" si="595"/>
        <v>0</v>
      </c>
      <c r="AU157" s="11"/>
      <c r="AV157" s="11">
        <f t="shared" si="596"/>
        <v>0</v>
      </c>
      <c r="AW157" s="11">
        <v>0</v>
      </c>
      <c r="AX157" s="11">
        <f t="shared" si="597"/>
        <v>0</v>
      </c>
      <c r="AY157" s="11">
        <v>0</v>
      </c>
      <c r="AZ157" s="11">
        <f t="shared" si="598"/>
        <v>0</v>
      </c>
      <c r="BA157" s="11">
        <v>0</v>
      </c>
      <c r="BB157" s="11">
        <f t="shared" si="599"/>
        <v>0</v>
      </c>
      <c r="BC157" s="11">
        <v>0</v>
      </c>
      <c r="BD157" s="11">
        <f t="shared" si="600"/>
        <v>0</v>
      </c>
      <c r="BE157" s="11">
        <v>0</v>
      </c>
      <c r="BF157" s="11">
        <f t="shared" si="601"/>
        <v>0</v>
      </c>
      <c r="BG157" s="11"/>
      <c r="BH157" s="11">
        <f t="shared" si="602"/>
        <v>0</v>
      </c>
      <c r="BI157" s="11">
        <v>0</v>
      </c>
      <c r="BJ157" s="11">
        <f t="shared" si="603"/>
        <v>0</v>
      </c>
      <c r="BK157" s="11">
        <v>0</v>
      </c>
      <c r="BL157" s="11">
        <f t="shared" si="604"/>
        <v>0</v>
      </c>
      <c r="BM157" s="76">
        <v>0</v>
      </c>
      <c r="BN157" s="11">
        <f t="shared" si="605"/>
        <v>0</v>
      </c>
      <c r="BO157" s="11">
        <v>0</v>
      </c>
      <c r="BP157" s="11">
        <f t="shared" si="606"/>
        <v>0</v>
      </c>
      <c r="BQ157" s="12">
        <v>0</v>
      </c>
      <c r="BR157" s="11">
        <f t="shared" si="607"/>
        <v>0</v>
      </c>
      <c r="BS157" s="115">
        <v>0</v>
      </c>
      <c r="BT157" s="115">
        <f t="shared" si="608"/>
        <v>0</v>
      </c>
      <c r="BU157" s="11">
        <v>0</v>
      </c>
      <c r="BV157" s="11">
        <f t="shared" si="609"/>
        <v>0</v>
      </c>
      <c r="BW157" s="12">
        <v>3</v>
      </c>
      <c r="BX157" s="11">
        <f t="shared" si="610"/>
        <v>125554.46400000001</v>
      </c>
      <c r="BY157" s="11">
        <v>0</v>
      </c>
      <c r="BZ157" s="11">
        <f t="shared" si="611"/>
        <v>0</v>
      </c>
      <c r="CA157" s="11">
        <v>0</v>
      </c>
      <c r="CB157" s="11">
        <f t="shared" si="612"/>
        <v>0</v>
      </c>
      <c r="CC157" s="11">
        <v>0</v>
      </c>
      <c r="CD157" s="11">
        <f t="shared" si="613"/>
        <v>0</v>
      </c>
      <c r="CE157" s="11">
        <v>0</v>
      </c>
      <c r="CF157" s="11">
        <f t="shared" si="614"/>
        <v>0</v>
      </c>
      <c r="CG157" s="11"/>
      <c r="CH157" s="11">
        <f t="shared" si="615"/>
        <v>0</v>
      </c>
      <c r="CI157" s="12"/>
      <c r="CJ157" s="11">
        <f t="shared" si="616"/>
        <v>0</v>
      </c>
      <c r="CK157" s="11">
        <v>0</v>
      </c>
      <c r="CL157" s="11">
        <f t="shared" si="617"/>
        <v>0</v>
      </c>
      <c r="CM157" s="12">
        <v>0</v>
      </c>
      <c r="CN157" s="11">
        <f t="shared" si="618"/>
        <v>0</v>
      </c>
      <c r="CO157" s="11">
        <v>0</v>
      </c>
      <c r="CP157" s="11">
        <f t="shared" si="619"/>
        <v>0</v>
      </c>
      <c r="CQ157" s="11"/>
      <c r="CR157" s="11">
        <f t="shared" si="620"/>
        <v>0</v>
      </c>
      <c r="CS157" s="43">
        <f t="shared" si="621"/>
        <v>3</v>
      </c>
      <c r="CT157" s="43">
        <f t="shared" si="621"/>
        <v>125554.46400000001</v>
      </c>
      <c r="CU157" s="42">
        <f t="shared" si="575"/>
        <v>3</v>
      </c>
    </row>
    <row r="158" spans="1:99" x14ac:dyDescent="0.25">
      <c r="A158" s="96">
        <v>33</v>
      </c>
      <c r="B158" s="97"/>
      <c r="C158" s="80" t="s">
        <v>266</v>
      </c>
      <c r="D158" s="85">
        <v>11480</v>
      </c>
      <c r="E158" s="86">
        <v>1.1000000000000001</v>
      </c>
      <c r="F158" s="82">
        <v>1</v>
      </c>
      <c r="G158" s="85">
        <v>1.4</v>
      </c>
      <c r="H158" s="85">
        <v>1.68</v>
      </c>
      <c r="I158" s="85">
        <v>2.23</v>
      </c>
      <c r="J158" s="90">
        <v>2.57</v>
      </c>
      <c r="K158" s="24">
        <f>K159</f>
        <v>0</v>
      </c>
      <c r="L158" s="24">
        <f>L159</f>
        <v>0</v>
      </c>
      <c r="M158" s="24">
        <f>M159</f>
        <v>0</v>
      </c>
      <c r="N158" s="24">
        <f t="shared" ref="N158:CH158" si="622">N159</f>
        <v>0</v>
      </c>
      <c r="O158" s="24">
        <f t="shared" si="622"/>
        <v>0</v>
      </c>
      <c r="P158" s="24">
        <f t="shared" si="622"/>
        <v>0</v>
      </c>
      <c r="Q158" s="25">
        <f t="shared" si="622"/>
        <v>0</v>
      </c>
      <c r="R158" s="24">
        <f t="shared" si="622"/>
        <v>0</v>
      </c>
      <c r="S158" s="24">
        <f t="shared" si="622"/>
        <v>0</v>
      </c>
      <c r="T158" s="24">
        <f t="shared" si="622"/>
        <v>0</v>
      </c>
      <c r="U158" s="91">
        <f t="shared" si="622"/>
        <v>0</v>
      </c>
      <c r="V158" s="91">
        <f t="shared" si="622"/>
        <v>0</v>
      </c>
      <c r="W158" s="24">
        <f t="shared" si="622"/>
        <v>0</v>
      </c>
      <c r="X158" s="24">
        <f t="shared" si="622"/>
        <v>0</v>
      </c>
      <c r="Y158" s="24">
        <f t="shared" si="622"/>
        <v>0</v>
      </c>
      <c r="Z158" s="24">
        <f t="shared" si="622"/>
        <v>0</v>
      </c>
      <c r="AA158" s="24">
        <f t="shared" si="622"/>
        <v>0</v>
      </c>
      <c r="AB158" s="24">
        <f t="shared" si="622"/>
        <v>0</v>
      </c>
      <c r="AC158" s="24">
        <f>AC159</f>
        <v>0</v>
      </c>
      <c r="AD158" s="24">
        <f>AD159</f>
        <v>0</v>
      </c>
      <c r="AE158" s="24">
        <f t="shared" si="622"/>
        <v>0</v>
      </c>
      <c r="AF158" s="24">
        <f t="shared" si="622"/>
        <v>0</v>
      </c>
      <c r="AG158" s="25">
        <f t="shared" si="622"/>
        <v>3</v>
      </c>
      <c r="AH158" s="24">
        <f t="shared" si="622"/>
        <v>63645.119999999995</v>
      </c>
      <c r="AI158" s="123">
        <v>0</v>
      </c>
      <c r="AJ158" s="92">
        <f t="shared" si="622"/>
        <v>0</v>
      </c>
      <c r="AK158" s="91">
        <f>AK159</f>
        <v>0</v>
      </c>
      <c r="AL158" s="91">
        <f>AL159</f>
        <v>0</v>
      </c>
      <c r="AM158" s="24">
        <f t="shared" si="622"/>
        <v>0</v>
      </c>
      <c r="AN158" s="24">
        <f t="shared" si="622"/>
        <v>0</v>
      </c>
      <c r="AO158" s="24">
        <f t="shared" si="622"/>
        <v>0</v>
      </c>
      <c r="AP158" s="24">
        <f t="shared" si="622"/>
        <v>0</v>
      </c>
      <c r="AQ158" s="24">
        <f t="shared" si="622"/>
        <v>0</v>
      </c>
      <c r="AR158" s="24">
        <f t="shared" si="622"/>
        <v>0</v>
      </c>
      <c r="AS158" s="24">
        <f t="shared" si="622"/>
        <v>0</v>
      </c>
      <c r="AT158" s="24">
        <f t="shared" si="622"/>
        <v>0</v>
      </c>
      <c r="AU158" s="24">
        <f t="shared" si="622"/>
        <v>0</v>
      </c>
      <c r="AV158" s="24">
        <f t="shared" si="622"/>
        <v>0</v>
      </c>
      <c r="AW158" s="24">
        <f t="shared" si="622"/>
        <v>0</v>
      </c>
      <c r="AX158" s="24">
        <f t="shared" si="622"/>
        <v>0</v>
      </c>
      <c r="AY158" s="24">
        <f t="shared" si="622"/>
        <v>0</v>
      </c>
      <c r="AZ158" s="24">
        <f t="shared" si="622"/>
        <v>0</v>
      </c>
      <c r="BA158" s="24">
        <f t="shared" si="622"/>
        <v>0</v>
      </c>
      <c r="BB158" s="24">
        <f t="shared" si="622"/>
        <v>0</v>
      </c>
      <c r="BC158" s="24">
        <f t="shared" si="622"/>
        <v>0</v>
      </c>
      <c r="BD158" s="24">
        <f t="shared" si="622"/>
        <v>0</v>
      </c>
      <c r="BE158" s="24">
        <f t="shared" si="622"/>
        <v>0</v>
      </c>
      <c r="BF158" s="24">
        <f t="shared" si="622"/>
        <v>0</v>
      </c>
      <c r="BG158" s="24">
        <f t="shared" si="622"/>
        <v>1</v>
      </c>
      <c r="BH158" s="24">
        <f t="shared" si="622"/>
        <v>17679.2</v>
      </c>
      <c r="BI158" s="24">
        <f t="shared" si="622"/>
        <v>0</v>
      </c>
      <c r="BJ158" s="24">
        <f t="shared" si="622"/>
        <v>0</v>
      </c>
      <c r="BK158" s="24">
        <f>BK159</f>
        <v>0</v>
      </c>
      <c r="BL158" s="24">
        <f>BL159</f>
        <v>0</v>
      </c>
      <c r="BM158" s="24">
        <f>BM159</f>
        <v>0</v>
      </c>
      <c r="BN158" s="24">
        <f>BN159</f>
        <v>0</v>
      </c>
      <c r="BO158" s="24">
        <f t="shared" si="622"/>
        <v>0</v>
      </c>
      <c r="BP158" s="24">
        <f t="shared" si="622"/>
        <v>0</v>
      </c>
      <c r="BQ158" s="25">
        <f t="shared" si="622"/>
        <v>0</v>
      </c>
      <c r="BR158" s="24">
        <f t="shared" si="622"/>
        <v>0</v>
      </c>
      <c r="BS158" s="122">
        <v>0</v>
      </c>
      <c r="BT158" s="122">
        <f t="shared" si="622"/>
        <v>0</v>
      </c>
      <c r="BU158" s="24">
        <f t="shared" si="622"/>
        <v>0</v>
      </c>
      <c r="BV158" s="24">
        <f t="shared" si="622"/>
        <v>0</v>
      </c>
      <c r="BW158" s="25">
        <f t="shared" si="622"/>
        <v>0</v>
      </c>
      <c r="BX158" s="24">
        <f t="shared" si="622"/>
        <v>0</v>
      </c>
      <c r="BY158" s="24">
        <f t="shared" si="622"/>
        <v>1</v>
      </c>
      <c r="BZ158" s="24">
        <f t="shared" si="622"/>
        <v>21215.040000000001</v>
      </c>
      <c r="CA158" s="24">
        <f t="shared" si="622"/>
        <v>0</v>
      </c>
      <c r="CB158" s="24">
        <f t="shared" si="622"/>
        <v>0</v>
      </c>
      <c r="CC158" s="24">
        <f t="shared" si="622"/>
        <v>0</v>
      </c>
      <c r="CD158" s="24">
        <f t="shared" si="622"/>
        <v>0</v>
      </c>
      <c r="CE158" s="24">
        <f t="shared" si="622"/>
        <v>0</v>
      </c>
      <c r="CF158" s="24">
        <f t="shared" si="622"/>
        <v>0</v>
      </c>
      <c r="CG158" s="24">
        <f t="shared" si="622"/>
        <v>0</v>
      </c>
      <c r="CH158" s="24">
        <f t="shared" si="622"/>
        <v>0</v>
      </c>
      <c r="CI158" s="25">
        <f t="shared" ref="CI158:CT158" si="623">CI159</f>
        <v>0</v>
      </c>
      <c r="CJ158" s="24">
        <f t="shared" si="623"/>
        <v>0</v>
      </c>
      <c r="CK158" s="24">
        <f t="shared" si="623"/>
        <v>0</v>
      </c>
      <c r="CL158" s="24">
        <f t="shared" si="623"/>
        <v>0</v>
      </c>
      <c r="CM158" s="25">
        <v>0</v>
      </c>
      <c r="CN158" s="24">
        <f t="shared" si="623"/>
        <v>0</v>
      </c>
      <c r="CO158" s="24">
        <f t="shared" si="623"/>
        <v>0</v>
      </c>
      <c r="CP158" s="24">
        <f t="shared" si="623"/>
        <v>0</v>
      </c>
      <c r="CQ158" s="24">
        <f t="shared" si="623"/>
        <v>0</v>
      </c>
      <c r="CR158" s="24">
        <f t="shared" si="623"/>
        <v>0</v>
      </c>
      <c r="CS158" s="92">
        <f t="shared" si="623"/>
        <v>5</v>
      </c>
      <c r="CT158" s="92">
        <f t="shared" si="623"/>
        <v>102539.36</v>
      </c>
      <c r="CU158" s="42"/>
    </row>
    <row r="159" spans="1:99" x14ac:dyDescent="0.25">
      <c r="A159" s="95"/>
      <c r="B159" s="47">
        <v>110</v>
      </c>
      <c r="C159" s="16" t="s">
        <v>267</v>
      </c>
      <c r="D159" s="8">
        <v>11480</v>
      </c>
      <c r="E159" s="9">
        <v>1.1000000000000001</v>
      </c>
      <c r="F159" s="19">
        <v>1</v>
      </c>
      <c r="G159" s="8">
        <v>1.4</v>
      </c>
      <c r="H159" s="8">
        <v>1.68</v>
      </c>
      <c r="I159" s="8">
        <v>2.23</v>
      </c>
      <c r="J159" s="10">
        <v>2.57</v>
      </c>
      <c r="K159" s="11">
        <v>0</v>
      </c>
      <c r="L159" s="11">
        <f>SUM(K159*$D159*$E159*$F159*$G159*$L$10)</f>
        <v>0</v>
      </c>
      <c r="M159" s="11">
        <v>0</v>
      </c>
      <c r="N159" s="11">
        <f t="shared" si="576"/>
        <v>0</v>
      </c>
      <c r="O159" s="11">
        <v>0</v>
      </c>
      <c r="P159" s="11">
        <f>SUM(O159*$D159*$E159*$F159*$G159*$P$10)</f>
        <v>0</v>
      </c>
      <c r="Q159" s="12">
        <v>0</v>
      </c>
      <c r="R159" s="11">
        <f>SUM(Q159*$D159*$E159*$F159*$G159*$R$10)</f>
        <v>0</v>
      </c>
      <c r="S159" s="11">
        <v>0</v>
      </c>
      <c r="T159" s="11">
        <f>SUM(S159*$D159*$E159*$F159*$G159*$T$10)</f>
        <v>0</v>
      </c>
      <c r="U159" s="12"/>
      <c r="V159" s="12">
        <f>SUM(U159*$D159*$E159*$F159*$G159*$V$10)</f>
        <v>0</v>
      </c>
      <c r="W159" s="13"/>
      <c r="X159" s="11">
        <f t="shared" si="577"/>
        <v>0</v>
      </c>
      <c r="Y159" s="11">
        <v>0</v>
      </c>
      <c r="Z159" s="11">
        <f>SUM(Y159*$D159*$E159*$F159*$G159*$Z$10)</f>
        <v>0</v>
      </c>
      <c r="AA159" s="11">
        <v>0</v>
      </c>
      <c r="AB159" s="11">
        <f>SUM(AA159*$D159*$E159*$F159*$G159*$AB$10)</f>
        <v>0</v>
      </c>
      <c r="AC159" s="11"/>
      <c r="AD159" s="11">
        <f>SUM(AC159*$D159*$E159*$F159*$G159*$AD$10)</f>
        <v>0</v>
      </c>
      <c r="AE159" s="11">
        <v>0</v>
      </c>
      <c r="AF159" s="11">
        <f>AE159*$D159*$E159*$F159*$H159*$AF$10</f>
        <v>0</v>
      </c>
      <c r="AG159" s="70">
        <v>3</v>
      </c>
      <c r="AH159" s="11">
        <f>AG159*$D159*$E159*$F159*$H159*$AH$10</f>
        <v>63645.119999999995</v>
      </c>
      <c r="AI159" s="116"/>
      <c r="AJ159" s="11">
        <f>SUM(AI159*$D159*$E159*$F159*$G159*$AJ$10)</f>
        <v>0</v>
      </c>
      <c r="AK159" s="12"/>
      <c r="AL159" s="12">
        <f>SUM(AK159*$D159*$E159*$F159*$G159*$AL$10)</f>
        <v>0</v>
      </c>
      <c r="AM159" s="11">
        <v>0</v>
      </c>
      <c r="AN159" s="11">
        <f>SUM(AM159*$D159*$E159*$F159*$G159*$AN$10)</f>
        <v>0</v>
      </c>
      <c r="AO159" s="11">
        <v>0</v>
      </c>
      <c r="AP159" s="11">
        <f>SUM(AO159*$D159*$E159*$F159*$G159*$AP$10)</f>
        <v>0</v>
      </c>
      <c r="AQ159" s="11"/>
      <c r="AR159" s="11">
        <f>SUM(AQ159*$D159*$E159*$F159*$G159*$AR$10)</f>
        <v>0</v>
      </c>
      <c r="AS159" s="11"/>
      <c r="AT159" s="11">
        <f>SUM(AS159*$D159*$E159*$F159*$G159*$AT$10)</f>
        <v>0</v>
      </c>
      <c r="AU159" s="11"/>
      <c r="AV159" s="11">
        <f>SUM(AU159*$D159*$E159*$F159*$G159*$AV$10)</f>
        <v>0</v>
      </c>
      <c r="AW159" s="11">
        <v>0</v>
      </c>
      <c r="AX159" s="11">
        <f>SUM(AW159*$D159*$E159*$F159*$G159*$AX$10)</f>
        <v>0</v>
      </c>
      <c r="AY159" s="11"/>
      <c r="AZ159" s="11">
        <f>SUM(AY159*$D159*$E159*$F159*$G159*$AZ$10)</f>
        <v>0</v>
      </c>
      <c r="BA159" s="11"/>
      <c r="BB159" s="11">
        <f>SUM(BA159*$D159*$E159*$F159*$G159*$BB$10)</f>
        <v>0</v>
      </c>
      <c r="BC159" s="11">
        <v>0</v>
      </c>
      <c r="BD159" s="11">
        <f>SUM(BC159*$D159*$E159*$F159*$G159*$BD$10)</f>
        <v>0</v>
      </c>
      <c r="BE159" s="11"/>
      <c r="BF159" s="11">
        <f>SUM(BE159*$D159*$E159*$F159*$G159*$BF$10)</f>
        <v>0</v>
      </c>
      <c r="BG159" s="11">
        <v>1</v>
      </c>
      <c r="BH159" s="11">
        <f>SUM(BG159*$D159*$E159*$F159*$G159*$BH$10)</f>
        <v>17679.2</v>
      </c>
      <c r="BI159" s="11">
        <v>0</v>
      </c>
      <c r="BJ159" s="11">
        <f>BI159*$D159*$E159*$F159*$H159*$BJ$10</f>
        <v>0</v>
      </c>
      <c r="BK159" s="11">
        <v>0</v>
      </c>
      <c r="BL159" s="11">
        <f>BK159*$D159*$E159*$F159*$H159*$BL$10</f>
        <v>0</v>
      </c>
      <c r="BM159" s="76">
        <v>0</v>
      </c>
      <c r="BN159" s="11">
        <f>BM159*$D159*$E159*$F159*$H159*$BN$10</f>
        <v>0</v>
      </c>
      <c r="BO159" s="11">
        <v>0</v>
      </c>
      <c r="BP159" s="11">
        <f>BO159*$D159*$E159*$F159*$H159*$BP$10</f>
        <v>0</v>
      </c>
      <c r="BQ159" s="12">
        <v>0</v>
      </c>
      <c r="BR159" s="11">
        <f>BQ159*$D159*$E159*$F159*$H159*$BR$10</f>
        <v>0</v>
      </c>
      <c r="BS159" s="115">
        <v>0</v>
      </c>
      <c r="BT159" s="115">
        <f>BS159*$D159*$E159*$F159*$H159*$BT$10</f>
        <v>0</v>
      </c>
      <c r="BU159" s="11"/>
      <c r="BV159" s="11">
        <f>BU159*$D159*$E159*$F159*$H159*$BV$10</f>
        <v>0</v>
      </c>
      <c r="BW159" s="12"/>
      <c r="BX159" s="11">
        <f>BW159*$D159*$E159*$F159*$H159*$BX$10</f>
        <v>0</v>
      </c>
      <c r="BY159" s="71">
        <v>1</v>
      </c>
      <c r="BZ159" s="11">
        <f>BY159*$D159*$E159*$F159*$H159*$BZ$10</f>
        <v>21215.040000000001</v>
      </c>
      <c r="CA159" s="11">
        <v>0</v>
      </c>
      <c r="CB159" s="11">
        <f>CA159*$D159*$E159*$F159*$H159*$CB$10</f>
        <v>0</v>
      </c>
      <c r="CC159" s="11"/>
      <c r="CD159" s="11">
        <f>CC159*$D159*$E159*$F159*$H159*$CD$10</f>
        <v>0</v>
      </c>
      <c r="CE159" s="11"/>
      <c r="CF159" s="11">
        <f>CE159*$D159*$E159*$F159*$H159*$CF$10</f>
        <v>0</v>
      </c>
      <c r="CG159" s="11"/>
      <c r="CH159" s="11">
        <f>CG159*$D159*$E159*$F159*$H159*$CH$10</f>
        <v>0</v>
      </c>
      <c r="CI159" s="12"/>
      <c r="CJ159" s="11">
        <f>CI159*$D159*$E159*$F159*$H159*$CJ$10</f>
        <v>0</v>
      </c>
      <c r="CK159" s="11"/>
      <c r="CL159" s="11">
        <f>CK159*$D159*$E159*$F159*$H159*$CL$10</f>
        <v>0</v>
      </c>
      <c r="CM159" s="12">
        <v>0</v>
      </c>
      <c r="CN159" s="11">
        <f>CM159*$D159*$E159*$F159*$I159*$CN$10</f>
        <v>0</v>
      </c>
      <c r="CO159" s="11"/>
      <c r="CP159" s="11">
        <f>CO159*$D159*$E159*$F159*$J159*$CP$10</f>
        <v>0</v>
      </c>
      <c r="CQ159" s="11"/>
      <c r="CR159" s="11">
        <f>CQ159*D159*E159*F159</f>
        <v>0</v>
      </c>
      <c r="CS159" s="43">
        <f>SUM(M159+K159+W159+O159+Q159+Y159+U159+S159+AA159+AE159+AC159+AG159+AI159+AM159+BI159+BO159+AK159+AW159+AY159+CA159+CC159+BY159+CE159+CG159+BS159+BU159+AO159+AQ159+AS159+AU159+BK159+BM159+BQ159+BA159+BC159+BE159+BG159+BW159+CI159+CK159+CM159+CO159+CQ159)</f>
        <v>5</v>
      </c>
      <c r="CT159" s="43">
        <f>SUM(N159+L159+X159+P159+R159+Z159+V159+T159+AB159+AF159+AD159+AH159+AJ159+AN159+BJ159+BP159+AL159+AX159+AZ159+CB159+CD159+BZ159+CF159+CH159+BT159+BV159+AP159+AR159+AT159+AV159+BL159+BN159+BR159+BB159+BD159+BF159+BH159+BX159+CJ159+CL159+CN159+CP159+CR159)</f>
        <v>102539.36</v>
      </c>
      <c r="CU159" s="42">
        <f t="shared" si="575"/>
        <v>5</v>
      </c>
    </row>
    <row r="160" spans="1:99" x14ac:dyDescent="0.25">
      <c r="A160" s="96">
        <v>34</v>
      </c>
      <c r="B160" s="97"/>
      <c r="C160" s="80" t="s">
        <v>268</v>
      </c>
      <c r="D160" s="85">
        <v>11480</v>
      </c>
      <c r="E160" s="86">
        <v>0.89</v>
      </c>
      <c r="F160" s="82">
        <v>1</v>
      </c>
      <c r="G160" s="85">
        <v>1.4</v>
      </c>
      <c r="H160" s="85">
        <v>1.68</v>
      </c>
      <c r="I160" s="85">
        <v>2.23</v>
      </c>
      <c r="J160" s="90">
        <v>2.57</v>
      </c>
      <c r="K160" s="24">
        <f t="shared" ref="K160" si="624">SUM(K161:K163)</f>
        <v>0</v>
      </c>
      <c r="L160" s="24">
        <f>SUM(L161:L163)</f>
        <v>0</v>
      </c>
      <c r="M160" s="24">
        <f t="shared" ref="M160:BQ160" si="625">SUM(M161:M163)</f>
        <v>0</v>
      </c>
      <c r="N160" s="24">
        <f t="shared" si="625"/>
        <v>0</v>
      </c>
      <c r="O160" s="24">
        <f t="shared" si="625"/>
        <v>0</v>
      </c>
      <c r="P160" s="24">
        <f>SUM(P161:P163)</f>
        <v>0</v>
      </c>
      <c r="Q160" s="25">
        <f t="shared" ref="Q160" si="626">SUM(Q161:Q163)</f>
        <v>0</v>
      </c>
      <c r="R160" s="24">
        <f>SUM(R161:R163)</f>
        <v>0</v>
      </c>
      <c r="S160" s="24">
        <f t="shared" ref="S160" si="627">SUM(S161:S163)</f>
        <v>0</v>
      </c>
      <c r="T160" s="24">
        <f>SUM(T161:T163)</f>
        <v>0</v>
      </c>
      <c r="U160" s="91">
        <f t="shared" ref="U160" si="628">SUM(U161:U163)</f>
        <v>0</v>
      </c>
      <c r="V160" s="91">
        <f>SUM(V161:V163)</f>
        <v>0</v>
      </c>
      <c r="W160" s="24">
        <f t="shared" ref="W160" si="629">SUM(W161:W163)</f>
        <v>0</v>
      </c>
      <c r="X160" s="24">
        <f t="shared" si="625"/>
        <v>0</v>
      </c>
      <c r="Y160" s="24">
        <f t="shared" si="625"/>
        <v>0</v>
      </c>
      <c r="Z160" s="24">
        <f t="shared" si="625"/>
        <v>0</v>
      </c>
      <c r="AA160" s="24">
        <f t="shared" si="625"/>
        <v>41</v>
      </c>
      <c r="AB160" s="24">
        <f t="shared" si="625"/>
        <v>644165.76</v>
      </c>
      <c r="AC160" s="24">
        <f t="shared" si="625"/>
        <v>0</v>
      </c>
      <c r="AD160" s="24">
        <f>SUM(AD161:AD163)</f>
        <v>0</v>
      </c>
      <c r="AE160" s="24">
        <f t="shared" ref="AE160" si="630">SUM(AE161:AE163)</f>
        <v>0</v>
      </c>
      <c r="AF160" s="24">
        <f t="shared" si="625"/>
        <v>0</v>
      </c>
      <c r="AG160" s="25">
        <f t="shared" si="625"/>
        <v>0</v>
      </c>
      <c r="AH160" s="24">
        <f t="shared" si="625"/>
        <v>0</v>
      </c>
      <c r="AI160" s="123">
        <v>0</v>
      </c>
      <c r="AJ160" s="92">
        <f t="shared" si="625"/>
        <v>0</v>
      </c>
      <c r="AK160" s="91">
        <f t="shared" si="625"/>
        <v>0</v>
      </c>
      <c r="AL160" s="91">
        <f>SUM(AL161:AL163)</f>
        <v>0</v>
      </c>
      <c r="AM160" s="24">
        <f t="shared" ref="AM160" si="631">SUM(AM161:AM163)</f>
        <v>0</v>
      </c>
      <c r="AN160" s="24">
        <f t="shared" si="625"/>
        <v>0</v>
      </c>
      <c r="AO160" s="24">
        <f t="shared" si="625"/>
        <v>0</v>
      </c>
      <c r="AP160" s="24">
        <f>SUM(AP161:AP163)</f>
        <v>0</v>
      </c>
      <c r="AQ160" s="24">
        <f t="shared" ref="AQ160" si="632">SUM(AQ161:AQ163)</f>
        <v>0</v>
      </c>
      <c r="AR160" s="24">
        <f>SUM(AR161:AR163)</f>
        <v>0</v>
      </c>
      <c r="AS160" s="24">
        <f t="shared" ref="AS160" si="633">SUM(AS161:AS163)</f>
        <v>0</v>
      </c>
      <c r="AT160" s="24">
        <f>SUM(AT161:AT163)</f>
        <v>0</v>
      </c>
      <c r="AU160" s="24">
        <f t="shared" ref="AU160" si="634">SUM(AU161:AU163)</f>
        <v>0</v>
      </c>
      <c r="AV160" s="24">
        <f>SUM(AV161:AV163)</f>
        <v>0</v>
      </c>
      <c r="AW160" s="24">
        <f>SUM(AW161:AW163)</f>
        <v>0</v>
      </c>
      <c r="AX160" s="24">
        <f>SUM(AX161:AX163)</f>
        <v>0</v>
      </c>
      <c r="AY160" s="24">
        <f>SUM(AY161:AY163)</f>
        <v>0</v>
      </c>
      <c r="AZ160" s="24">
        <f>SUM(AZ161:AZ163)</f>
        <v>0</v>
      </c>
      <c r="BA160" s="24">
        <f t="shared" ref="BA160" si="635">SUM(BA161:BA163)</f>
        <v>0</v>
      </c>
      <c r="BB160" s="24">
        <f>SUM(BB161:BB163)</f>
        <v>0</v>
      </c>
      <c r="BC160" s="24">
        <f t="shared" ref="BC160" si="636">SUM(BC161:BC163)</f>
        <v>0</v>
      </c>
      <c r="BD160" s="24">
        <f>SUM(BD161:BD163)</f>
        <v>0</v>
      </c>
      <c r="BE160" s="24">
        <f t="shared" ref="BE160" si="637">SUM(BE161:BE163)</f>
        <v>0</v>
      </c>
      <c r="BF160" s="24">
        <f>SUM(BF161:BF163)</f>
        <v>0</v>
      </c>
      <c r="BG160" s="24">
        <f>SUM(BG161:BG163)</f>
        <v>0</v>
      </c>
      <c r="BH160" s="24">
        <f>SUM(BH161:BH163)</f>
        <v>0</v>
      </c>
      <c r="BI160" s="24">
        <f t="shared" ref="BI160" si="638">SUM(BI161:BI163)</f>
        <v>0</v>
      </c>
      <c r="BJ160" s="24">
        <f t="shared" si="625"/>
        <v>0</v>
      </c>
      <c r="BK160" s="24">
        <f t="shared" si="625"/>
        <v>0</v>
      </c>
      <c r="BL160" s="24">
        <f>SUM(BL161:BL163)</f>
        <v>0</v>
      </c>
      <c r="BM160" s="24">
        <f t="shared" ref="BM160" si="639">SUM(BM161:BM163)</f>
        <v>0</v>
      </c>
      <c r="BN160" s="24">
        <f>SUM(BN161:BN163)</f>
        <v>0</v>
      </c>
      <c r="BO160" s="24">
        <f t="shared" ref="BO160" si="640">SUM(BO161:BO163)</f>
        <v>44</v>
      </c>
      <c r="BP160" s="24">
        <f t="shared" si="625"/>
        <v>1009064.4479999999</v>
      </c>
      <c r="BQ160" s="25">
        <f t="shared" si="625"/>
        <v>0</v>
      </c>
      <c r="BR160" s="24">
        <f>SUM(BR161:BR163)</f>
        <v>0</v>
      </c>
      <c r="BS160" s="122">
        <v>0</v>
      </c>
      <c r="BT160" s="122">
        <f>SUM(BT161:BT163)</f>
        <v>0</v>
      </c>
      <c r="BU160" s="24">
        <f>SUM(BU161:BU163)</f>
        <v>0</v>
      </c>
      <c r="BV160" s="24">
        <f>SUM(BV161:BV163)</f>
        <v>0</v>
      </c>
      <c r="BW160" s="25">
        <f t="shared" ref="BW160" si="641">SUM(BW161:BW163)</f>
        <v>0</v>
      </c>
      <c r="BX160" s="24">
        <f>SUM(BX161:BX163)</f>
        <v>0</v>
      </c>
      <c r="BY160" s="24">
        <f>SUM(BY161:BY163)</f>
        <v>16</v>
      </c>
      <c r="BZ160" s="24">
        <f>SUM(BZ161:BZ163)</f>
        <v>271552.51199999999</v>
      </c>
      <c r="CA160" s="24">
        <f t="shared" ref="CA160:CT160" si="642">SUM(CA161:CA163)</f>
        <v>0</v>
      </c>
      <c r="CB160" s="24">
        <f t="shared" si="642"/>
        <v>0</v>
      </c>
      <c r="CC160" s="24">
        <f t="shared" si="642"/>
        <v>4</v>
      </c>
      <c r="CD160" s="24">
        <f t="shared" si="642"/>
        <v>67888.127999999997</v>
      </c>
      <c r="CE160" s="24">
        <f t="shared" si="642"/>
        <v>0</v>
      </c>
      <c r="CF160" s="24">
        <f t="shared" si="642"/>
        <v>0</v>
      </c>
      <c r="CG160" s="24">
        <f t="shared" si="642"/>
        <v>0</v>
      </c>
      <c r="CH160" s="24">
        <f t="shared" si="642"/>
        <v>0</v>
      </c>
      <c r="CI160" s="25">
        <f t="shared" si="642"/>
        <v>0</v>
      </c>
      <c r="CJ160" s="24">
        <f t="shared" si="642"/>
        <v>0</v>
      </c>
      <c r="CK160" s="24">
        <f t="shared" si="642"/>
        <v>0</v>
      </c>
      <c r="CL160" s="24">
        <f t="shared" si="642"/>
        <v>0</v>
      </c>
      <c r="CM160" s="25">
        <v>0</v>
      </c>
      <c r="CN160" s="24">
        <f t="shared" si="642"/>
        <v>0</v>
      </c>
      <c r="CO160" s="24">
        <f t="shared" si="642"/>
        <v>0</v>
      </c>
      <c r="CP160" s="24">
        <f t="shared" si="642"/>
        <v>0</v>
      </c>
      <c r="CQ160" s="24">
        <f t="shared" si="642"/>
        <v>0</v>
      </c>
      <c r="CR160" s="24">
        <f t="shared" si="642"/>
        <v>0</v>
      </c>
      <c r="CS160" s="92">
        <f t="shared" si="642"/>
        <v>105</v>
      </c>
      <c r="CT160" s="92">
        <f t="shared" si="642"/>
        <v>1992670.848</v>
      </c>
      <c r="CU160" s="42"/>
    </row>
    <row r="161" spans="1:99" ht="45" x14ac:dyDescent="0.25">
      <c r="A161" s="95"/>
      <c r="B161" s="47">
        <v>111</v>
      </c>
      <c r="C161" s="7" t="s">
        <v>269</v>
      </c>
      <c r="D161" s="8">
        <v>11480</v>
      </c>
      <c r="E161" s="9">
        <v>0.88</v>
      </c>
      <c r="F161" s="19">
        <v>1</v>
      </c>
      <c r="G161" s="8">
        <v>1.4</v>
      </c>
      <c r="H161" s="8">
        <v>1.68</v>
      </c>
      <c r="I161" s="8">
        <v>2.23</v>
      </c>
      <c r="J161" s="10">
        <v>2.57</v>
      </c>
      <c r="K161" s="11">
        <v>0</v>
      </c>
      <c r="L161" s="11">
        <f>SUM(K161*$D161*$E161*$F161*$G161*$L$10)</f>
        <v>0</v>
      </c>
      <c r="M161" s="11">
        <v>0</v>
      </c>
      <c r="N161" s="11">
        <f t="shared" si="576"/>
        <v>0</v>
      </c>
      <c r="O161" s="11">
        <v>0</v>
      </c>
      <c r="P161" s="11">
        <f>SUM(O161*$D161*$E161*$F161*$G161*$P$10)</f>
        <v>0</v>
      </c>
      <c r="Q161" s="12">
        <v>0</v>
      </c>
      <c r="R161" s="11">
        <f>SUM(Q161*$D161*$E161*$F161*$G161*$R$10)</f>
        <v>0</v>
      </c>
      <c r="S161" s="11">
        <v>0</v>
      </c>
      <c r="T161" s="11">
        <f>SUM(S161*$D161*$E161*$F161*$G161*$T$10)</f>
        <v>0</v>
      </c>
      <c r="U161" s="12"/>
      <c r="V161" s="12">
        <f>SUM(U161*$D161*$E161*$F161*$G161*$V$10)</f>
        <v>0</v>
      </c>
      <c r="W161" s="13"/>
      <c r="X161" s="11">
        <f t="shared" si="577"/>
        <v>0</v>
      </c>
      <c r="Y161" s="11">
        <v>0</v>
      </c>
      <c r="Z161" s="11">
        <f>SUM(Y161*$D161*$E161*$F161*$G161*$Z$10)</f>
        <v>0</v>
      </c>
      <c r="AA161" s="11">
        <v>5</v>
      </c>
      <c r="AB161" s="11">
        <f>SUM(AA161*$D161*$E161*$F161*$G161*$AB$10)</f>
        <v>70716.799999999988</v>
      </c>
      <c r="AC161" s="11">
        <v>0</v>
      </c>
      <c r="AD161" s="11">
        <f>SUM(AC161*$D161*$E161*$F161*$G161*$AD$10)</f>
        <v>0</v>
      </c>
      <c r="AE161" s="11">
        <v>0</v>
      </c>
      <c r="AF161" s="11">
        <f>AE161*$D161*$E161*$F161*$H161*$AF$10</f>
        <v>0</v>
      </c>
      <c r="AG161" s="12">
        <v>0</v>
      </c>
      <c r="AH161" s="11">
        <f>AG161*$D161*$E161*$F161*$H161*$AH$10</f>
        <v>0</v>
      </c>
      <c r="AI161" s="116"/>
      <c r="AJ161" s="11">
        <f>SUM(AI161*$D161*$E161*$F161*$G161*$AJ$10)</f>
        <v>0</v>
      </c>
      <c r="AK161" s="12"/>
      <c r="AL161" s="12">
        <f>SUM(AK161*$D161*$E161*$F161*$G161*$AL$10)</f>
        <v>0</v>
      </c>
      <c r="AM161" s="11">
        <v>0</v>
      </c>
      <c r="AN161" s="11">
        <f>SUM(AM161*$D161*$E161*$F161*$G161*$AN$10)</f>
        <v>0</v>
      </c>
      <c r="AO161" s="11">
        <v>0</v>
      </c>
      <c r="AP161" s="11">
        <f>SUM(AO161*$D161*$E161*$F161*$G161*$AP$10)</f>
        <v>0</v>
      </c>
      <c r="AQ161" s="11"/>
      <c r="AR161" s="11">
        <f>SUM(AQ161*$D161*$E161*$F161*$G161*$AR$10)</f>
        <v>0</v>
      </c>
      <c r="AS161" s="11"/>
      <c r="AT161" s="11">
        <f>SUM(AS161*$D161*$E161*$F161*$G161*$AT$10)</f>
        <v>0</v>
      </c>
      <c r="AU161" s="11"/>
      <c r="AV161" s="11">
        <f>SUM(AU161*$D161*$E161*$F161*$G161*$AV$10)</f>
        <v>0</v>
      </c>
      <c r="AW161" s="11">
        <v>0</v>
      </c>
      <c r="AX161" s="11">
        <f>SUM(AW161*$D161*$E161*$F161*$G161*$AX$10)</f>
        <v>0</v>
      </c>
      <c r="AY161" s="11">
        <v>0</v>
      </c>
      <c r="AZ161" s="11">
        <f>SUM(AY161*$D161*$E161*$F161*$G161*$AZ$10)</f>
        <v>0</v>
      </c>
      <c r="BA161" s="11">
        <v>0</v>
      </c>
      <c r="BB161" s="11">
        <f>SUM(BA161*$D161*$E161*$F161*$G161*$BB$10)</f>
        <v>0</v>
      </c>
      <c r="BC161" s="11">
        <v>0</v>
      </c>
      <c r="BD161" s="11">
        <f>SUM(BC161*$D161*$E161*$F161*$G161*$BD$10)</f>
        <v>0</v>
      </c>
      <c r="BE161" s="11">
        <v>0</v>
      </c>
      <c r="BF161" s="11">
        <f>SUM(BE161*$D161*$E161*$F161*$G161*$BF$10)</f>
        <v>0</v>
      </c>
      <c r="BG161" s="11"/>
      <c r="BH161" s="11">
        <f>SUM(BG161*$D161*$E161*$F161*$G161*$BH$10)</f>
        <v>0</v>
      </c>
      <c r="BI161" s="11">
        <v>0</v>
      </c>
      <c r="BJ161" s="11">
        <f>BI161*$D161*$E161*$F161*$H161*$BJ$10</f>
        <v>0</v>
      </c>
      <c r="BK161" s="11">
        <v>0</v>
      </c>
      <c r="BL161" s="11">
        <f>BK161*$D161*$E161*$F161*$H161*$BL$10</f>
        <v>0</v>
      </c>
      <c r="BM161" s="76">
        <v>0</v>
      </c>
      <c r="BN161" s="11">
        <f>BM161*$D161*$E161*$F161*$H161*$BN$10</f>
        <v>0</v>
      </c>
      <c r="BO161" s="71">
        <v>24</v>
      </c>
      <c r="BP161" s="11">
        <f>BO161*$D161*$E161*$F161*$H161*$BP$10</f>
        <v>407328.76799999998</v>
      </c>
      <c r="BQ161" s="12">
        <v>0</v>
      </c>
      <c r="BR161" s="11">
        <f>BQ161*$D161*$E161*$F161*$H161*$BR$10</f>
        <v>0</v>
      </c>
      <c r="BS161" s="115">
        <v>0</v>
      </c>
      <c r="BT161" s="115">
        <f>BS161*$D161*$E161*$F161*$H161*$BT$10</f>
        <v>0</v>
      </c>
      <c r="BU161" s="11">
        <v>0</v>
      </c>
      <c r="BV161" s="11">
        <f>BU161*$D161*$E161*$F161*$H161*$BV$10</f>
        <v>0</v>
      </c>
      <c r="BW161" s="12"/>
      <c r="BX161" s="11">
        <f>BW161*$D161*$E161*$F161*$H161*$BX$10</f>
        <v>0</v>
      </c>
      <c r="BY161" s="71">
        <v>16</v>
      </c>
      <c r="BZ161" s="11">
        <f>BY161*$D161*$E161*$F161*$H161*$BZ$10</f>
        <v>271552.51199999999</v>
      </c>
      <c r="CA161" s="11"/>
      <c r="CB161" s="11">
        <f>CA161*$D161*$E161*$F161*$H161*$CB$10</f>
        <v>0</v>
      </c>
      <c r="CC161" s="11">
        <v>4</v>
      </c>
      <c r="CD161" s="11">
        <f>CC161*$D161*$E161*$F161*$H161*$CD$10</f>
        <v>67888.127999999997</v>
      </c>
      <c r="CE161" s="11">
        <v>0</v>
      </c>
      <c r="CF161" s="11">
        <f>CE161*$D161*$E161*$F161*$H161*$CF$10</f>
        <v>0</v>
      </c>
      <c r="CG161" s="11"/>
      <c r="CH161" s="11">
        <f>CG161*$D161*$E161*$F161*$H161*$CH$10</f>
        <v>0</v>
      </c>
      <c r="CI161" s="12"/>
      <c r="CJ161" s="11">
        <f>CI161*$D161*$E161*$F161*$H161*$CJ$10</f>
        <v>0</v>
      </c>
      <c r="CK161" s="11">
        <v>0</v>
      </c>
      <c r="CL161" s="11">
        <f>CK161*$D161*$E161*$F161*$H161*$CL$10</f>
        <v>0</v>
      </c>
      <c r="CM161" s="12"/>
      <c r="CN161" s="11">
        <f>CM161*$D161*$E161*$F161*$I161*$CN$10</f>
        <v>0</v>
      </c>
      <c r="CO161" s="71"/>
      <c r="CP161" s="11">
        <f>CO161*$D161*$E161*$F161*$J161*$CP$10</f>
        <v>0</v>
      </c>
      <c r="CQ161" s="11"/>
      <c r="CR161" s="11">
        <f>CQ161*D161*E161*F161</f>
        <v>0</v>
      </c>
      <c r="CS161" s="43">
        <f t="shared" ref="CS161:CT163" si="643">SUM(M161+K161+W161+O161+Q161+Y161+U161+S161+AA161+AE161+AC161+AG161+AI161+AM161+BI161+BO161+AK161+AW161+AY161+CA161+CC161+BY161+CE161+CG161+BS161+BU161+AO161+AQ161+AS161+AU161+BK161+BM161+BQ161+BA161+BC161+BE161+BG161+BW161+CI161+CK161+CM161+CO161+CQ161)</f>
        <v>49</v>
      </c>
      <c r="CT161" s="43">
        <f t="shared" si="643"/>
        <v>817486.20799999998</v>
      </c>
      <c r="CU161" s="42">
        <f t="shared" si="575"/>
        <v>49</v>
      </c>
    </row>
    <row r="162" spans="1:99" ht="30" x14ac:dyDescent="0.25">
      <c r="A162" s="95"/>
      <c r="B162" s="47">
        <v>112</v>
      </c>
      <c r="C162" s="7" t="s">
        <v>270</v>
      </c>
      <c r="D162" s="8">
        <v>11480</v>
      </c>
      <c r="E162" s="9">
        <v>0.92</v>
      </c>
      <c r="F162" s="19">
        <v>1</v>
      </c>
      <c r="G162" s="8">
        <v>1.4</v>
      </c>
      <c r="H162" s="8">
        <v>1.68</v>
      </c>
      <c r="I162" s="8">
        <v>2.23</v>
      </c>
      <c r="J162" s="10">
        <v>2.57</v>
      </c>
      <c r="K162" s="11">
        <v>0</v>
      </c>
      <c r="L162" s="11">
        <f>SUM(K162*$D162*$E162*$F162*$G162*$L$10)</f>
        <v>0</v>
      </c>
      <c r="M162" s="11">
        <v>0</v>
      </c>
      <c r="N162" s="11">
        <f t="shared" si="576"/>
        <v>0</v>
      </c>
      <c r="O162" s="11">
        <v>0</v>
      </c>
      <c r="P162" s="11">
        <f>SUM(O162*$D162*$E162*$F162*$G162*$P$10)</f>
        <v>0</v>
      </c>
      <c r="Q162" s="12">
        <v>0</v>
      </c>
      <c r="R162" s="11">
        <f>SUM(Q162*$D162*$E162*$F162*$G162*$R$10)</f>
        <v>0</v>
      </c>
      <c r="S162" s="11">
        <v>0</v>
      </c>
      <c r="T162" s="11">
        <f>SUM(S162*$D162*$E162*$F162*$G162*$T$10)</f>
        <v>0</v>
      </c>
      <c r="U162" s="12"/>
      <c r="V162" s="12">
        <f>SUM(U162*$D162*$E162*$F162*$G162*$V$10)</f>
        <v>0</v>
      </c>
      <c r="W162" s="13"/>
      <c r="X162" s="11">
        <f t="shared" si="577"/>
        <v>0</v>
      </c>
      <c r="Y162" s="11">
        <v>0</v>
      </c>
      <c r="Z162" s="11">
        <f>SUM(Y162*$D162*$E162*$F162*$G162*$Z$10)</f>
        <v>0</v>
      </c>
      <c r="AA162" s="11">
        <v>32</v>
      </c>
      <c r="AB162" s="11">
        <f>SUM(AA162*$D162*$E162*$F162*$G162*$AB$10)</f>
        <v>473159.67999999999</v>
      </c>
      <c r="AC162" s="11">
        <v>0</v>
      </c>
      <c r="AD162" s="11">
        <f>SUM(AC162*$D162*$E162*$F162*$G162*$AD$10)</f>
        <v>0</v>
      </c>
      <c r="AE162" s="11">
        <v>0</v>
      </c>
      <c r="AF162" s="11">
        <f>AE162*$D162*$E162*$F162*$H162*$AF$10</f>
        <v>0</v>
      </c>
      <c r="AG162" s="12">
        <v>0</v>
      </c>
      <c r="AH162" s="11">
        <f>AG162*$D162*$E162*$F162*$H162*$AH$10</f>
        <v>0</v>
      </c>
      <c r="AI162" s="116"/>
      <c r="AJ162" s="11">
        <f>SUM(AI162*$D162*$E162*$F162*$G162*$AJ$10)</f>
        <v>0</v>
      </c>
      <c r="AK162" s="12"/>
      <c r="AL162" s="12">
        <f>SUM(AK162*$D162*$E162*$F162*$G162*$AL$10)</f>
        <v>0</v>
      </c>
      <c r="AM162" s="11">
        <v>0</v>
      </c>
      <c r="AN162" s="11">
        <f>SUM(AM162*$D162*$E162*$F162*$G162*$AN$10)</f>
        <v>0</v>
      </c>
      <c r="AO162" s="11">
        <v>0</v>
      </c>
      <c r="AP162" s="11">
        <f>SUM(AO162*$D162*$E162*$F162*$G162*$AP$10)</f>
        <v>0</v>
      </c>
      <c r="AQ162" s="11"/>
      <c r="AR162" s="11">
        <f>SUM(AQ162*$D162*$E162*$F162*$G162*$AR$10)</f>
        <v>0</v>
      </c>
      <c r="AS162" s="11"/>
      <c r="AT162" s="11">
        <f>SUM(AS162*$D162*$E162*$F162*$G162*$AT$10)</f>
        <v>0</v>
      </c>
      <c r="AU162" s="11"/>
      <c r="AV162" s="11">
        <f>SUM(AU162*$D162*$E162*$F162*$G162*$AV$10)</f>
        <v>0</v>
      </c>
      <c r="AW162" s="11">
        <v>0</v>
      </c>
      <c r="AX162" s="11">
        <f>SUM(AW162*$D162*$E162*$F162*$G162*$AX$10)</f>
        <v>0</v>
      </c>
      <c r="AY162" s="11">
        <v>0</v>
      </c>
      <c r="AZ162" s="11">
        <f>SUM(AY162*$D162*$E162*$F162*$G162*$AZ$10)</f>
        <v>0</v>
      </c>
      <c r="BA162" s="11">
        <v>0</v>
      </c>
      <c r="BB162" s="11">
        <f>SUM(BA162*$D162*$E162*$F162*$G162*$BB$10)</f>
        <v>0</v>
      </c>
      <c r="BC162" s="11">
        <v>0</v>
      </c>
      <c r="BD162" s="11">
        <f>SUM(BC162*$D162*$E162*$F162*$G162*$BD$10)</f>
        <v>0</v>
      </c>
      <c r="BE162" s="11">
        <v>0</v>
      </c>
      <c r="BF162" s="11">
        <f>SUM(BE162*$D162*$E162*$F162*$G162*$BF$10)</f>
        <v>0</v>
      </c>
      <c r="BG162" s="11"/>
      <c r="BH162" s="11">
        <f>SUM(BG162*$D162*$E162*$F162*$G162*$BH$10)</f>
        <v>0</v>
      </c>
      <c r="BI162" s="11">
        <v>0</v>
      </c>
      <c r="BJ162" s="11">
        <f>BI162*$D162*$E162*$F162*$H162*$BJ$10</f>
        <v>0</v>
      </c>
      <c r="BK162" s="11">
        <v>0</v>
      </c>
      <c r="BL162" s="11">
        <f>BK162*$D162*$E162*$F162*$H162*$BL$10</f>
        <v>0</v>
      </c>
      <c r="BM162" s="76">
        <v>0</v>
      </c>
      <c r="BN162" s="11">
        <f>BM162*$D162*$E162*$F162*$H162*$BN$10</f>
        <v>0</v>
      </c>
      <c r="BO162" s="71"/>
      <c r="BP162" s="11">
        <f>BO162*$D162*$E162*$F162*$H162*$BP$10</f>
        <v>0</v>
      </c>
      <c r="BQ162" s="12">
        <v>0</v>
      </c>
      <c r="BR162" s="11">
        <f>BQ162*$D162*$E162*$F162*$H162*$BR$10</f>
        <v>0</v>
      </c>
      <c r="BS162" s="115">
        <v>0</v>
      </c>
      <c r="BT162" s="115">
        <f>BS162*$D162*$E162*$F162*$H162*$BT$10</f>
        <v>0</v>
      </c>
      <c r="BU162" s="11">
        <v>0</v>
      </c>
      <c r="BV162" s="11">
        <f>BU162*$D162*$E162*$F162*$H162*$BV$10</f>
        <v>0</v>
      </c>
      <c r="BW162" s="12"/>
      <c r="BX162" s="11">
        <f>BW162*$D162*$E162*$F162*$H162*$BX$10</f>
        <v>0</v>
      </c>
      <c r="BY162" s="11">
        <v>0</v>
      </c>
      <c r="BZ162" s="11">
        <f>BY162*$D162*$E162*$F162*$H162*$BZ$10</f>
        <v>0</v>
      </c>
      <c r="CA162" s="11">
        <v>0</v>
      </c>
      <c r="CB162" s="11">
        <f>CA162*$D162*$E162*$F162*$H162*$CB$10</f>
        <v>0</v>
      </c>
      <c r="CC162" s="11">
        <v>0</v>
      </c>
      <c r="CD162" s="11">
        <f>CC162*$D162*$E162*$F162*$H162*$CD$10</f>
        <v>0</v>
      </c>
      <c r="CE162" s="11">
        <v>0</v>
      </c>
      <c r="CF162" s="11">
        <f>CE162*$D162*$E162*$F162*$H162*$CF$10</f>
        <v>0</v>
      </c>
      <c r="CG162" s="11"/>
      <c r="CH162" s="11">
        <f>CG162*$D162*$E162*$F162*$H162*$CH$10</f>
        <v>0</v>
      </c>
      <c r="CI162" s="12"/>
      <c r="CJ162" s="11">
        <f>CI162*$D162*$E162*$F162*$H162*$CJ$10</f>
        <v>0</v>
      </c>
      <c r="CK162" s="11">
        <v>0</v>
      </c>
      <c r="CL162" s="11">
        <f>CK162*$D162*$E162*$F162*$H162*$CL$10</f>
        <v>0</v>
      </c>
      <c r="CM162" s="12">
        <v>0</v>
      </c>
      <c r="CN162" s="11">
        <f>CM162*$D162*$E162*$F162*$I162*$CN$10</f>
        <v>0</v>
      </c>
      <c r="CO162" s="11">
        <v>0</v>
      </c>
      <c r="CP162" s="11">
        <f>CO162*$D162*$E162*$F162*$J162*$CP$10</f>
        <v>0</v>
      </c>
      <c r="CQ162" s="11"/>
      <c r="CR162" s="11">
        <f>CQ162*D162*E162*F162</f>
        <v>0</v>
      </c>
      <c r="CS162" s="43">
        <f t="shared" si="643"/>
        <v>32</v>
      </c>
      <c r="CT162" s="43">
        <f t="shared" si="643"/>
        <v>473159.67999999999</v>
      </c>
      <c r="CU162" s="42">
        <f t="shared" si="575"/>
        <v>32</v>
      </c>
    </row>
    <row r="163" spans="1:99" ht="30" x14ac:dyDescent="0.25">
      <c r="A163" s="95"/>
      <c r="B163" s="47">
        <v>113</v>
      </c>
      <c r="C163" s="7" t="s">
        <v>271</v>
      </c>
      <c r="D163" s="8">
        <v>11480</v>
      </c>
      <c r="E163" s="9">
        <v>1.56</v>
      </c>
      <c r="F163" s="19">
        <v>1</v>
      </c>
      <c r="G163" s="8">
        <v>1.4</v>
      </c>
      <c r="H163" s="8">
        <v>1.68</v>
      </c>
      <c r="I163" s="8">
        <v>2.23</v>
      </c>
      <c r="J163" s="10">
        <v>2.57</v>
      </c>
      <c r="K163" s="11">
        <v>0</v>
      </c>
      <c r="L163" s="11">
        <f>SUM(K163*$D163*$E163*$F163*$G163*$L$10)</f>
        <v>0</v>
      </c>
      <c r="M163" s="11">
        <v>0</v>
      </c>
      <c r="N163" s="11">
        <f t="shared" si="576"/>
        <v>0</v>
      </c>
      <c r="O163" s="11">
        <v>0</v>
      </c>
      <c r="P163" s="11">
        <f>SUM(O163*$D163*$E163*$F163*$G163*$P$10)</f>
        <v>0</v>
      </c>
      <c r="Q163" s="12">
        <v>0</v>
      </c>
      <c r="R163" s="11">
        <f>SUM(Q163*$D163*$E163*$F163*$G163*$R$10)</f>
        <v>0</v>
      </c>
      <c r="S163" s="11">
        <v>0</v>
      </c>
      <c r="T163" s="11">
        <f>SUM(S163*$D163*$E163*$F163*$G163*$T$10)</f>
        <v>0</v>
      </c>
      <c r="U163" s="12"/>
      <c r="V163" s="12">
        <f>SUM(U163*$D163*$E163*$F163*$G163*$V$10)</f>
        <v>0</v>
      </c>
      <c r="W163" s="13"/>
      <c r="X163" s="11">
        <f t="shared" si="577"/>
        <v>0</v>
      </c>
      <c r="Y163" s="11">
        <v>0</v>
      </c>
      <c r="Z163" s="11">
        <f>SUM(Y163*$D163*$E163*$F163*$G163*$Z$10)</f>
        <v>0</v>
      </c>
      <c r="AA163" s="11">
        <v>4</v>
      </c>
      <c r="AB163" s="11">
        <f>SUM(AA163*$D163*$E163*$F163*$G163*$AB$10)</f>
        <v>100289.27999999998</v>
      </c>
      <c r="AC163" s="11">
        <v>0</v>
      </c>
      <c r="AD163" s="11">
        <f>SUM(AC163*$D163*$E163*$F163*$G163*$AD$10)</f>
        <v>0</v>
      </c>
      <c r="AE163" s="11">
        <v>0</v>
      </c>
      <c r="AF163" s="11">
        <f>AE163*$D163*$E163*$F163*$H163*$AF$10</f>
        <v>0</v>
      </c>
      <c r="AG163" s="12">
        <v>0</v>
      </c>
      <c r="AH163" s="11">
        <f>AG163*$D163*$E163*$F163*$H163*$AH$10</f>
        <v>0</v>
      </c>
      <c r="AI163" s="116"/>
      <c r="AJ163" s="11">
        <f>SUM(AI163*$D163*$E163*$F163*$G163*$AJ$10)</f>
        <v>0</v>
      </c>
      <c r="AK163" s="12"/>
      <c r="AL163" s="12">
        <f>SUM(AK163*$D163*$E163*$F163*$G163*$AL$10)</f>
        <v>0</v>
      </c>
      <c r="AM163" s="11">
        <v>0</v>
      </c>
      <c r="AN163" s="11">
        <f>SUM(AM163*$D163*$E163*$F163*$G163*$AN$10)</f>
        <v>0</v>
      </c>
      <c r="AO163" s="11">
        <v>0</v>
      </c>
      <c r="AP163" s="11">
        <f>SUM(AO163*$D163*$E163*$F163*$G163*$AP$10)</f>
        <v>0</v>
      </c>
      <c r="AQ163" s="11"/>
      <c r="AR163" s="11">
        <f>SUM(AQ163*$D163*$E163*$F163*$G163*$AR$10)</f>
        <v>0</v>
      </c>
      <c r="AS163" s="11"/>
      <c r="AT163" s="11">
        <f>SUM(AS163*$D163*$E163*$F163*$G163*$AT$10)</f>
        <v>0</v>
      </c>
      <c r="AU163" s="11"/>
      <c r="AV163" s="11">
        <f>SUM(AU163*$D163*$E163*$F163*$G163*$AV$10)</f>
        <v>0</v>
      </c>
      <c r="AW163" s="11">
        <v>0</v>
      </c>
      <c r="AX163" s="11">
        <f>SUM(AW163*$D163*$E163*$F163*$G163*$AX$10)</f>
        <v>0</v>
      </c>
      <c r="AY163" s="11">
        <v>0</v>
      </c>
      <c r="AZ163" s="11">
        <f>SUM(AY163*$D163*$E163*$F163*$G163*$AZ$10)</f>
        <v>0</v>
      </c>
      <c r="BA163" s="11">
        <v>0</v>
      </c>
      <c r="BB163" s="11">
        <f>SUM(BA163*$D163*$E163*$F163*$G163*$BB$10)</f>
        <v>0</v>
      </c>
      <c r="BC163" s="11">
        <v>0</v>
      </c>
      <c r="BD163" s="11">
        <f>SUM(BC163*$D163*$E163*$F163*$G163*$BD$10)</f>
        <v>0</v>
      </c>
      <c r="BE163" s="11">
        <v>0</v>
      </c>
      <c r="BF163" s="11">
        <f>SUM(BE163*$D163*$E163*$F163*$G163*$BF$10)</f>
        <v>0</v>
      </c>
      <c r="BG163" s="11"/>
      <c r="BH163" s="11">
        <f>SUM(BG163*$D163*$E163*$F163*$G163*$BH$10)</f>
        <v>0</v>
      </c>
      <c r="BI163" s="11">
        <v>0</v>
      </c>
      <c r="BJ163" s="11">
        <f>BI163*$D163*$E163*$F163*$H163*$BJ$10</f>
        <v>0</v>
      </c>
      <c r="BK163" s="11">
        <v>0</v>
      </c>
      <c r="BL163" s="11">
        <f>BK163*$D163*$E163*$F163*$H163*$BL$10</f>
        <v>0</v>
      </c>
      <c r="BM163" s="76">
        <v>0</v>
      </c>
      <c r="BN163" s="11">
        <f>BM163*$D163*$E163*$F163*$H163*$BN$10</f>
        <v>0</v>
      </c>
      <c r="BO163" s="71">
        <v>20</v>
      </c>
      <c r="BP163" s="11">
        <f>BO163*$D163*$E163*$F163*$H163*$BP$10</f>
        <v>601735.67999999993</v>
      </c>
      <c r="BQ163" s="12">
        <v>0</v>
      </c>
      <c r="BR163" s="11">
        <f>BQ163*$D163*$E163*$F163*$H163*$BR$10</f>
        <v>0</v>
      </c>
      <c r="BS163" s="120"/>
      <c r="BT163" s="115">
        <f>BS163*$D163*$E163*$F163*$H163*$BT$10</f>
        <v>0</v>
      </c>
      <c r="BU163" s="11">
        <v>0</v>
      </c>
      <c r="BV163" s="11">
        <f>BU163*$D163*$E163*$F163*$H163*$BV$10</f>
        <v>0</v>
      </c>
      <c r="BW163" s="12"/>
      <c r="BX163" s="11">
        <f>BW163*$D163*$E163*$F163*$H163*$BX$10</f>
        <v>0</v>
      </c>
      <c r="BY163" s="11">
        <v>0</v>
      </c>
      <c r="BZ163" s="11">
        <f>BY163*$D163*$E163*$F163*$H163*$BZ$10</f>
        <v>0</v>
      </c>
      <c r="CA163" s="11">
        <v>0</v>
      </c>
      <c r="CB163" s="11">
        <f>CA163*$D163*$E163*$F163*$H163*$CB$10</f>
        <v>0</v>
      </c>
      <c r="CC163" s="11">
        <v>0</v>
      </c>
      <c r="CD163" s="11">
        <f>CC163*$D163*$E163*$F163*$H163*$CD$10</f>
        <v>0</v>
      </c>
      <c r="CE163" s="11">
        <v>0</v>
      </c>
      <c r="CF163" s="11">
        <f>CE163*$D163*$E163*$F163*$H163*$CF$10</f>
        <v>0</v>
      </c>
      <c r="CG163" s="11"/>
      <c r="CH163" s="11">
        <f>CG163*$D163*$E163*$F163*$H163*$CH$10</f>
        <v>0</v>
      </c>
      <c r="CI163" s="12"/>
      <c r="CJ163" s="11">
        <f>CI163*$D163*$E163*$F163*$H163*$CJ$10</f>
        <v>0</v>
      </c>
      <c r="CK163" s="11">
        <v>0</v>
      </c>
      <c r="CL163" s="11">
        <f>CK163*$D163*$E163*$F163*$H163*$CL$10</f>
        <v>0</v>
      </c>
      <c r="CM163" s="12">
        <v>0</v>
      </c>
      <c r="CN163" s="11">
        <f>CM163*$D163*$E163*$F163*$I163*$CN$10</f>
        <v>0</v>
      </c>
      <c r="CO163" s="11">
        <v>0</v>
      </c>
      <c r="CP163" s="11">
        <f>CO163*$D163*$E163*$F163*$J163*$CP$10</f>
        <v>0</v>
      </c>
      <c r="CQ163" s="11"/>
      <c r="CR163" s="11">
        <f>CQ163*D163*E163*F163</f>
        <v>0</v>
      </c>
      <c r="CS163" s="43">
        <f t="shared" si="643"/>
        <v>24</v>
      </c>
      <c r="CT163" s="43">
        <f t="shared" si="643"/>
        <v>702024.96</v>
      </c>
      <c r="CU163" s="42">
        <f t="shared" si="575"/>
        <v>24</v>
      </c>
    </row>
    <row r="164" spans="1:99" x14ac:dyDescent="0.25">
      <c r="A164" s="96">
        <v>35</v>
      </c>
      <c r="B164" s="97"/>
      <c r="C164" s="80" t="s">
        <v>272</v>
      </c>
      <c r="D164" s="85">
        <v>11480</v>
      </c>
      <c r="E164" s="86">
        <v>1.23</v>
      </c>
      <c r="F164" s="82">
        <v>1</v>
      </c>
      <c r="G164" s="85">
        <v>1.4</v>
      </c>
      <c r="H164" s="85">
        <v>1.68</v>
      </c>
      <c r="I164" s="85">
        <v>2.23</v>
      </c>
      <c r="J164" s="90">
        <v>2.57</v>
      </c>
      <c r="K164" s="24">
        <f t="shared" ref="K164" si="644">SUM(K165:K168)</f>
        <v>97</v>
      </c>
      <c r="L164" s="24">
        <f>SUM(L165:L168)</f>
        <v>2097396</v>
      </c>
      <c r="M164" s="24">
        <f t="shared" ref="M164:BQ164" si="645">SUM(M165:M168)</f>
        <v>0</v>
      </c>
      <c r="N164" s="24">
        <f t="shared" si="645"/>
        <v>0</v>
      </c>
      <c r="O164" s="24">
        <f t="shared" si="645"/>
        <v>0</v>
      </c>
      <c r="P164" s="24">
        <f>SUM(P165:P168)</f>
        <v>0</v>
      </c>
      <c r="Q164" s="25">
        <f t="shared" ref="Q164" si="646">SUM(Q165:Q168)</f>
        <v>0</v>
      </c>
      <c r="R164" s="24">
        <f>SUM(R165:R168)</f>
        <v>0</v>
      </c>
      <c r="S164" s="24">
        <f t="shared" ref="S164" si="647">SUM(S165:S168)</f>
        <v>0</v>
      </c>
      <c r="T164" s="24">
        <f>SUM(T165:T168)</f>
        <v>0</v>
      </c>
      <c r="U164" s="91">
        <f t="shared" ref="U164" si="648">SUM(U165:U168)</f>
        <v>0</v>
      </c>
      <c r="V164" s="91">
        <f>SUM(V165:V168)</f>
        <v>0</v>
      </c>
      <c r="W164" s="24">
        <f t="shared" ref="W164" si="649">SUM(W165:W168)</f>
        <v>0</v>
      </c>
      <c r="X164" s="24">
        <f t="shared" si="645"/>
        <v>0</v>
      </c>
      <c r="Y164" s="24">
        <f t="shared" si="645"/>
        <v>0</v>
      </c>
      <c r="Z164" s="24">
        <f t="shared" si="645"/>
        <v>0</v>
      </c>
      <c r="AA164" s="24">
        <f t="shared" si="645"/>
        <v>0</v>
      </c>
      <c r="AB164" s="24">
        <f t="shared" si="645"/>
        <v>0</v>
      </c>
      <c r="AC164" s="24">
        <f t="shared" si="645"/>
        <v>0</v>
      </c>
      <c r="AD164" s="24">
        <f>SUM(AD165:AD168)</f>
        <v>0</v>
      </c>
      <c r="AE164" s="24">
        <f t="shared" ref="AE164" si="650">SUM(AE165:AE168)</f>
        <v>0</v>
      </c>
      <c r="AF164" s="24">
        <f t="shared" si="645"/>
        <v>0</v>
      </c>
      <c r="AG164" s="25">
        <f t="shared" si="645"/>
        <v>7</v>
      </c>
      <c r="AH164" s="24">
        <f t="shared" si="645"/>
        <v>145805.18400000001</v>
      </c>
      <c r="AI164" s="123">
        <v>0</v>
      </c>
      <c r="AJ164" s="92">
        <f t="shared" si="645"/>
        <v>0</v>
      </c>
      <c r="AK164" s="91">
        <f t="shared" si="645"/>
        <v>0</v>
      </c>
      <c r="AL164" s="91">
        <f>SUM(AL165:AL168)</f>
        <v>0</v>
      </c>
      <c r="AM164" s="24">
        <f t="shared" ref="AM164" si="651">SUM(AM165:AM168)</f>
        <v>0</v>
      </c>
      <c r="AN164" s="24">
        <f t="shared" si="645"/>
        <v>0</v>
      </c>
      <c r="AO164" s="24">
        <f t="shared" si="645"/>
        <v>0</v>
      </c>
      <c r="AP164" s="24">
        <f>SUM(AP165:AP168)</f>
        <v>0</v>
      </c>
      <c r="AQ164" s="24">
        <f t="shared" ref="AQ164" si="652">SUM(AQ165:AQ168)</f>
        <v>0</v>
      </c>
      <c r="AR164" s="24">
        <f>SUM(AR165:AR168)</f>
        <v>0</v>
      </c>
      <c r="AS164" s="24">
        <f t="shared" ref="AS164" si="653">SUM(AS165:AS168)</f>
        <v>0</v>
      </c>
      <c r="AT164" s="24">
        <f>SUM(AT165:AT168)</f>
        <v>0</v>
      </c>
      <c r="AU164" s="24">
        <f t="shared" ref="AU164" si="654">SUM(AU165:AU168)</f>
        <v>9</v>
      </c>
      <c r="AV164" s="24">
        <f>SUM(AV165:AV168)</f>
        <v>156219.84</v>
      </c>
      <c r="AW164" s="24">
        <f>SUM(AW165:AW168)</f>
        <v>25</v>
      </c>
      <c r="AX164" s="24">
        <f>SUM(AX165:AX168)</f>
        <v>433944</v>
      </c>
      <c r="AY164" s="24">
        <f>SUM(AY165:AY168)</f>
        <v>4</v>
      </c>
      <c r="AZ164" s="24">
        <f>SUM(AZ165:AZ168)</f>
        <v>69431.040000000008</v>
      </c>
      <c r="BA164" s="24">
        <f t="shared" ref="BA164" si="655">SUM(BA165:BA168)</f>
        <v>50</v>
      </c>
      <c r="BB164" s="24">
        <f>SUM(BB165:BB168)</f>
        <v>867888</v>
      </c>
      <c r="BC164" s="24">
        <f t="shared" ref="BC164" si="656">SUM(BC165:BC168)</f>
        <v>0</v>
      </c>
      <c r="BD164" s="24">
        <f>SUM(BD165:BD168)</f>
        <v>0</v>
      </c>
      <c r="BE164" s="24">
        <f t="shared" ref="BE164" si="657">SUM(BE165:BE168)</f>
        <v>0</v>
      </c>
      <c r="BF164" s="24">
        <f>SUM(BF165:BF168)</f>
        <v>0</v>
      </c>
      <c r="BG164" s="24">
        <f>SUM(BG165:BG168)</f>
        <v>17</v>
      </c>
      <c r="BH164" s="24">
        <f>SUM(BH165:BH168)</f>
        <v>295081.92</v>
      </c>
      <c r="BI164" s="24">
        <f t="shared" ref="BI164" si="658">SUM(BI165:BI168)</f>
        <v>0</v>
      </c>
      <c r="BJ164" s="24">
        <f t="shared" si="645"/>
        <v>0</v>
      </c>
      <c r="BK164" s="24">
        <f t="shared" si="645"/>
        <v>5</v>
      </c>
      <c r="BL164" s="24">
        <f>SUM(BL165:BL168)</f>
        <v>135969.12</v>
      </c>
      <c r="BM164" s="24">
        <f t="shared" ref="BM164" si="659">SUM(BM165:BM168)</f>
        <v>0</v>
      </c>
      <c r="BN164" s="24">
        <f>SUM(BN165:BN168)</f>
        <v>0</v>
      </c>
      <c r="BO164" s="24">
        <f t="shared" ref="BO164" si="660">SUM(BO165:BO168)</f>
        <v>11</v>
      </c>
      <c r="BP164" s="24">
        <f t="shared" si="645"/>
        <v>286403.03999999998</v>
      </c>
      <c r="BQ164" s="25">
        <f t="shared" si="645"/>
        <v>0</v>
      </c>
      <c r="BR164" s="24">
        <f>SUM(BR165:BR168)</f>
        <v>0</v>
      </c>
      <c r="BS164" s="122">
        <v>24</v>
      </c>
      <c r="BT164" s="122">
        <f>SUM(BT165:BT168)</f>
        <v>499903.48800000001</v>
      </c>
      <c r="BU164" s="24">
        <f>SUM(BU165:BU168)</f>
        <v>61</v>
      </c>
      <c r="BV164" s="24">
        <f>SUM(BV165:BV168)</f>
        <v>1276952.544</v>
      </c>
      <c r="BW164" s="25">
        <f t="shared" ref="BW164" si="661">SUM(BW165:BW168)</f>
        <v>0</v>
      </c>
      <c r="BX164" s="24">
        <f>SUM(BX165:BX168)</f>
        <v>0</v>
      </c>
      <c r="BY164" s="24">
        <f>SUM(BY165:BY168)</f>
        <v>17</v>
      </c>
      <c r="BZ164" s="24">
        <f>SUM(BZ165:BZ168)</f>
        <v>354098.304</v>
      </c>
      <c r="CA164" s="24">
        <f t="shared" ref="CA164:CT164" si="662">SUM(CA165:CA168)</f>
        <v>0</v>
      </c>
      <c r="CB164" s="24">
        <f t="shared" si="662"/>
        <v>0</v>
      </c>
      <c r="CC164" s="24">
        <f t="shared" si="662"/>
        <v>68</v>
      </c>
      <c r="CD164" s="24">
        <f t="shared" si="662"/>
        <v>1543683.456</v>
      </c>
      <c r="CE164" s="24">
        <f t="shared" si="662"/>
        <v>7</v>
      </c>
      <c r="CF164" s="24">
        <f t="shared" si="662"/>
        <v>145805.18400000001</v>
      </c>
      <c r="CG164" s="24">
        <f t="shared" si="662"/>
        <v>10</v>
      </c>
      <c r="CH164" s="24">
        <f t="shared" si="662"/>
        <v>208293.12000000002</v>
      </c>
      <c r="CI164" s="25">
        <f t="shared" si="662"/>
        <v>45</v>
      </c>
      <c r="CJ164" s="24">
        <f t="shared" si="662"/>
        <v>937319.03999999992</v>
      </c>
      <c r="CK164" s="24">
        <f t="shared" si="662"/>
        <v>1</v>
      </c>
      <c r="CL164" s="24">
        <f t="shared" si="662"/>
        <v>20829.312000000002</v>
      </c>
      <c r="CM164" s="25">
        <v>1</v>
      </c>
      <c r="CN164" s="24">
        <f t="shared" si="662"/>
        <v>27648.432000000004</v>
      </c>
      <c r="CO164" s="24">
        <f t="shared" si="662"/>
        <v>20</v>
      </c>
      <c r="CP164" s="24">
        <f t="shared" si="662"/>
        <v>637277.76</v>
      </c>
      <c r="CQ164" s="24">
        <f t="shared" si="662"/>
        <v>0</v>
      </c>
      <c r="CR164" s="24">
        <f t="shared" si="662"/>
        <v>0</v>
      </c>
      <c r="CS164" s="92">
        <f t="shared" si="662"/>
        <v>479</v>
      </c>
      <c r="CT164" s="92">
        <f t="shared" si="662"/>
        <v>10139948.784</v>
      </c>
      <c r="CU164" s="42"/>
    </row>
    <row r="165" spans="1:99" x14ac:dyDescent="0.25">
      <c r="A165" s="95"/>
      <c r="B165" s="47">
        <v>114</v>
      </c>
      <c r="C165" s="16" t="s">
        <v>273</v>
      </c>
      <c r="D165" s="8">
        <v>11480</v>
      </c>
      <c r="E165" s="9">
        <v>1.08</v>
      </c>
      <c r="F165" s="19">
        <v>1</v>
      </c>
      <c r="G165" s="8">
        <v>1.4</v>
      </c>
      <c r="H165" s="8">
        <v>1.68</v>
      </c>
      <c r="I165" s="8">
        <v>2.23</v>
      </c>
      <c r="J165" s="10">
        <v>2.57</v>
      </c>
      <c r="K165" s="11">
        <v>19</v>
      </c>
      <c r="L165" s="11">
        <f>SUM(K165*$D165*$E165*$F165*$G165*$L$10)</f>
        <v>329797.44</v>
      </c>
      <c r="M165" s="11">
        <v>0</v>
      </c>
      <c r="N165" s="11">
        <f t="shared" si="576"/>
        <v>0</v>
      </c>
      <c r="O165" s="11">
        <v>0</v>
      </c>
      <c r="P165" s="11">
        <f>SUM(O165*$D165*$E165*$F165*$G165*$P$10)</f>
        <v>0</v>
      </c>
      <c r="Q165" s="12">
        <v>0</v>
      </c>
      <c r="R165" s="11">
        <f>SUM(Q165*$D165*$E165*$F165*$G165*$R$10)</f>
        <v>0</v>
      </c>
      <c r="S165" s="11">
        <v>0</v>
      </c>
      <c r="T165" s="11">
        <f>SUM(S165*$D165*$E165*$F165*$G165*$T$10)</f>
        <v>0</v>
      </c>
      <c r="U165" s="12"/>
      <c r="V165" s="12">
        <f>SUM(U165*$D165*$E165*$F165*$G165*$V$10)</f>
        <v>0</v>
      </c>
      <c r="W165" s="13"/>
      <c r="X165" s="11">
        <f t="shared" si="577"/>
        <v>0</v>
      </c>
      <c r="Y165" s="11">
        <v>0</v>
      </c>
      <c r="Z165" s="11">
        <f>SUM(Y165*$D165*$E165*$F165*$G165*$Z$10)</f>
        <v>0</v>
      </c>
      <c r="AA165" s="11">
        <v>0</v>
      </c>
      <c r="AB165" s="11">
        <f>SUM(AA165*$D165*$E165*$F165*$G165*$AB$10)</f>
        <v>0</v>
      </c>
      <c r="AC165" s="11"/>
      <c r="AD165" s="11">
        <f>SUM(AC165*$D165*$E165*$F165*$G165*$AD$10)</f>
        <v>0</v>
      </c>
      <c r="AE165" s="11">
        <v>0</v>
      </c>
      <c r="AF165" s="11">
        <f>AE165*$D165*$E165*$F165*$H165*$AF$10</f>
        <v>0</v>
      </c>
      <c r="AG165" s="70">
        <v>7</v>
      </c>
      <c r="AH165" s="11">
        <f>AG165*$D165*$E165*$F165*$H165*$AH$10</f>
        <v>145805.18400000001</v>
      </c>
      <c r="AI165" s="116"/>
      <c r="AJ165" s="11">
        <f>SUM(AI165*$D165*$E165*$F165*$G165*$AJ$10)</f>
        <v>0</v>
      </c>
      <c r="AK165" s="12"/>
      <c r="AL165" s="12">
        <f>SUM(AK165*$D165*$E165*$F165*$G165*$AL$10)</f>
        <v>0</v>
      </c>
      <c r="AM165" s="11">
        <v>0</v>
      </c>
      <c r="AN165" s="11">
        <f>SUM(AM165*$D165*$E165*$F165*$G165*$AN$10)</f>
        <v>0</v>
      </c>
      <c r="AO165" s="11">
        <v>0</v>
      </c>
      <c r="AP165" s="11">
        <f>SUM(AO165*$D165*$E165*$F165*$G165*$AP$10)</f>
        <v>0</v>
      </c>
      <c r="AQ165" s="11"/>
      <c r="AR165" s="11">
        <f>SUM(AQ165*$D165*$E165*$F165*$G165*$AR$10)</f>
        <v>0</v>
      </c>
      <c r="AS165" s="11"/>
      <c r="AT165" s="11">
        <f>SUM(AS165*$D165*$E165*$F165*$G165*$AT$10)</f>
        <v>0</v>
      </c>
      <c r="AU165" s="11">
        <v>9</v>
      </c>
      <c r="AV165" s="11">
        <f>SUM(AU165*$D165*$E165*$F165*$G165*$AV$10)</f>
        <v>156219.84</v>
      </c>
      <c r="AW165" s="11">
        <v>25</v>
      </c>
      <c r="AX165" s="11">
        <f>SUM(AW165*$D165*$E165*$F165*$G165*$AX$10)</f>
        <v>433944</v>
      </c>
      <c r="AY165" s="11">
        <v>4</v>
      </c>
      <c r="AZ165" s="11">
        <f>SUM(AY165*$D165*$E165*$F165*$G165*$AZ$10)</f>
        <v>69431.040000000008</v>
      </c>
      <c r="BA165" s="11">
        <v>50</v>
      </c>
      <c r="BB165" s="11">
        <f>SUM(BA165*$D165*$E165*$F165*$G165*$BB$10)</f>
        <v>867888</v>
      </c>
      <c r="BC165" s="11">
        <v>0</v>
      </c>
      <c r="BD165" s="11">
        <f>SUM(BC165*$D165*$E165*$F165*$G165*$BD$10)</f>
        <v>0</v>
      </c>
      <c r="BE165" s="11"/>
      <c r="BF165" s="11">
        <f>SUM(BE165*$D165*$E165*$F165*$G165*$BF$10)</f>
        <v>0</v>
      </c>
      <c r="BG165" s="11">
        <v>17</v>
      </c>
      <c r="BH165" s="11">
        <f>SUM(BG165*$D165*$E165*$F165*$G165*$BH$10)</f>
        <v>295081.92</v>
      </c>
      <c r="BI165" s="11">
        <v>0</v>
      </c>
      <c r="BJ165" s="11">
        <f>BI165*$D165*$E165*$F165*$H165*$BJ$10</f>
        <v>0</v>
      </c>
      <c r="BK165" s="11">
        <v>0</v>
      </c>
      <c r="BL165" s="11">
        <f>BK165*$D165*$E165*$F165*$H165*$BL$10</f>
        <v>0</v>
      </c>
      <c r="BM165" s="76"/>
      <c r="BN165" s="11">
        <f>BM165*$D165*$E165*$F165*$H165*$BN$10</f>
        <v>0</v>
      </c>
      <c r="BO165" s="11">
        <v>2</v>
      </c>
      <c r="BP165" s="11">
        <f>BO165*$D165*$E165*$F165*$H165*$BP$10</f>
        <v>41658.624000000003</v>
      </c>
      <c r="BQ165" s="12">
        <v>0</v>
      </c>
      <c r="BR165" s="11">
        <f>BQ165*$D165*$E165*$F165*$H165*$BR$10</f>
        <v>0</v>
      </c>
      <c r="BS165" s="120">
        <v>24</v>
      </c>
      <c r="BT165" s="115">
        <f>BS165*$D165*$E165*$F165*$H165*$BT$10</f>
        <v>499903.48800000001</v>
      </c>
      <c r="BU165" s="11">
        <v>60</v>
      </c>
      <c r="BV165" s="11">
        <f>BU165*$D165*$E165*$F165*$H165*$BV$10</f>
        <v>1249758.72</v>
      </c>
      <c r="BW165" s="70"/>
      <c r="BX165" s="11">
        <f>BW165*$D165*$E165*$F165*$H165*$BX$10</f>
        <v>0</v>
      </c>
      <c r="BY165" s="71">
        <v>17</v>
      </c>
      <c r="BZ165" s="11">
        <f>BY165*$D165*$E165*$F165*$H165*$BZ$10</f>
        <v>354098.304</v>
      </c>
      <c r="CA165" s="11"/>
      <c r="CB165" s="11">
        <f>CA165*$D165*$E165*$F165*$H165*$CB$10</f>
        <v>0</v>
      </c>
      <c r="CC165" s="11">
        <v>48</v>
      </c>
      <c r="CD165" s="11">
        <f>CC165*$D165*$E165*$F165*$H165*$CD$10</f>
        <v>999806.97600000002</v>
      </c>
      <c r="CE165" s="71">
        <v>7</v>
      </c>
      <c r="CF165" s="11">
        <f>CE165*$D165*$E165*$F165*$H165*$CF$10</f>
        <v>145805.18400000001</v>
      </c>
      <c r="CG165" s="71">
        <v>10</v>
      </c>
      <c r="CH165" s="11">
        <f>CG165*$D165*$E165*$F165*$H165*$CH$10</f>
        <v>208293.12000000002</v>
      </c>
      <c r="CI165" s="12">
        <v>45</v>
      </c>
      <c r="CJ165" s="11">
        <f>CI165*$D165*$E165*$F165*$H165*$CJ$10</f>
        <v>937319.03999999992</v>
      </c>
      <c r="CK165" s="11">
        <v>1</v>
      </c>
      <c r="CL165" s="11">
        <f>CK165*$D165*$E165*$F165*$H165*$CL$10</f>
        <v>20829.312000000002</v>
      </c>
      <c r="CM165" s="70">
        <v>1</v>
      </c>
      <c r="CN165" s="11">
        <f>CM165*$D165*$E165*$F165*$I165*$CN$10</f>
        <v>27648.432000000004</v>
      </c>
      <c r="CO165" s="71">
        <v>20</v>
      </c>
      <c r="CP165" s="11">
        <f>CO165*$D165*$E165*$F165*$J165*$CP$10</f>
        <v>637277.76</v>
      </c>
      <c r="CQ165" s="11"/>
      <c r="CR165" s="11">
        <f>CQ165*D165*E165*F165</f>
        <v>0</v>
      </c>
      <c r="CS165" s="43">
        <f t="shared" ref="CS165:CT168" si="663">SUM(M165+K165+W165+O165+Q165+Y165+U165+S165+AA165+AE165+AC165+AG165+AI165+AM165+BI165+BO165+AK165+AW165+AY165+CA165+CC165+BY165+CE165+CG165+BS165+BU165+AO165+AQ165+AS165+AU165+BK165+BM165+BQ165+BA165+BC165+BE165+BG165+BW165+CI165+CK165+CM165+CO165+CQ165)</f>
        <v>366</v>
      </c>
      <c r="CT165" s="43">
        <f t="shared" si="663"/>
        <v>7420566.3839999996</v>
      </c>
      <c r="CU165" s="42">
        <f t="shared" si="575"/>
        <v>366</v>
      </c>
    </row>
    <row r="166" spans="1:99" ht="105" x14ac:dyDescent="0.25">
      <c r="A166" s="95"/>
      <c r="B166" s="47">
        <v>115</v>
      </c>
      <c r="C166" s="16" t="s">
        <v>274</v>
      </c>
      <c r="D166" s="8">
        <v>11480</v>
      </c>
      <c r="E166" s="9">
        <v>1.41</v>
      </c>
      <c r="F166" s="19">
        <v>1</v>
      </c>
      <c r="G166" s="8">
        <v>1.4</v>
      </c>
      <c r="H166" s="8">
        <v>1.68</v>
      </c>
      <c r="I166" s="8">
        <v>2.23</v>
      </c>
      <c r="J166" s="10">
        <v>2.57</v>
      </c>
      <c r="K166" s="11">
        <v>78</v>
      </c>
      <c r="L166" s="11">
        <f>SUM(K166*$D166*$E166*$F166*$G166*$L$10)</f>
        <v>1767598.5599999998</v>
      </c>
      <c r="M166" s="11">
        <v>0</v>
      </c>
      <c r="N166" s="11">
        <f t="shared" si="576"/>
        <v>0</v>
      </c>
      <c r="O166" s="11">
        <v>0</v>
      </c>
      <c r="P166" s="11">
        <f>SUM(O166*$D166*$E166*$F166*$G166*$P$10)</f>
        <v>0</v>
      </c>
      <c r="Q166" s="12">
        <v>0</v>
      </c>
      <c r="R166" s="11">
        <f>SUM(Q166*$D166*$E166*$F166*$G166*$R$10)</f>
        <v>0</v>
      </c>
      <c r="S166" s="11"/>
      <c r="T166" s="11">
        <f>SUM(S166*$D166*$E166*$F166*$G166*$T$10)</f>
        <v>0</v>
      </c>
      <c r="U166" s="12"/>
      <c r="V166" s="12">
        <f>SUM(U166*$D166*$E166*$F166*$G166*$V$10)</f>
        <v>0</v>
      </c>
      <c r="W166" s="13"/>
      <c r="X166" s="11">
        <f t="shared" si="577"/>
        <v>0</v>
      </c>
      <c r="Y166" s="11"/>
      <c r="Z166" s="11">
        <f>SUM(Y166*$D166*$E166*$F166*$G166*$Z$10)</f>
        <v>0</v>
      </c>
      <c r="AA166" s="11">
        <v>0</v>
      </c>
      <c r="AB166" s="11">
        <f>SUM(AA166*$D166*$E166*$F166*$G166*$AB$10)</f>
        <v>0</v>
      </c>
      <c r="AC166" s="11"/>
      <c r="AD166" s="11">
        <f>SUM(AC166*$D166*$E166*$F166*$G166*$AD$10)</f>
        <v>0</v>
      </c>
      <c r="AE166" s="11">
        <v>0</v>
      </c>
      <c r="AF166" s="11">
        <f>AE166*$D166*$E166*$F166*$H166*$AF$10</f>
        <v>0</v>
      </c>
      <c r="AG166" s="12"/>
      <c r="AH166" s="11">
        <f>AG166*$D166*$E166*$F166*$H166*$AH$10</f>
        <v>0</v>
      </c>
      <c r="AI166" s="116"/>
      <c r="AJ166" s="11">
        <f>SUM(AI166*$D166*$E166*$F166*$G166*$AJ$10)</f>
        <v>0</v>
      </c>
      <c r="AK166" s="12"/>
      <c r="AL166" s="12">
        <f>SUM(AK166*$D166*$E166*$F166*$G166*$AL$10)</f>
        <v>0</v>
      </c>
      <c r="AM166" s="11">
        <v>0</v>
      </c>
      <c r="AN166" s="11">
        <f>SUM(AM166*$D166*$E166*$F166*$G166*$AN$10)</f>
        <v>0</v>
      </c>
      <c r="AO166" s="11">
        <v>0</v>
      </c>
      <c r="AP166" s="11">
        <f>SUM(AO166*$D166*$E166*$F166*$G166*$AP$10)</f>
        <v>0</v>
      </c>
      <c r="AQ166" s="11"/>
      <c r="AR166" s="11">
        <f>SUM(AQ166*$D166*$E166*$F166*$G166*$AR$10)</f>
        <v>0</v>
      </c>
      <c r="AS166" s="11"/>
      <c r="AT166" s="11">
        <f>SUM(AS166*$D166*$E166*$F166*$G166*$AT$10)</f>
        <v>0</v>
      </c>
      <c r="AU166" s="11"/>
      <c r="AV166" s="11">
        <f>SUM(AU166*$D166*$E166*$F166*$G166*$AV$10)</f>
        <v>0</v>
      </c>
      <c r="AW166" s="11">
        <v>0</v>
      </c>
      <c r="AX166" s="11">
        <f>SUM(AW166*$D166*$E166*$F166*$G166*$AX$10)</f>
        <v>0</v>
      </c>
      <c r="AY166" s="11">
        <v>0</v>
      </c>
      <c r="AZ166" s="11">
        <f>SUM(AY166*$D166*$E166*$F166*$G166*$AZ$10)</f>
        <v>0</v>
      </c>
      <c r="BA166" s="11">
        <v>0</v>
      </c>
      <c r="BB166" s="11">
        <f>SUM(BA166*$D166*$E166*$F166*$G166*$BB$10)</f>
        <v>0</v>
      </c>
      <c r="BC166" s="11">
        <v>0</v>
      </c>
      <c r="BD166" s="11">
        <f>SUM(BC166*$D166*$E166*$F166*$G166*$BD$10)</f>
        <v>0</v>
      </c>
      <c r="BE166" s="11">
        <v>0</v>
      </c>
      <c r="BF166" s="11">
        <f>SUM(BE166*$D166*$E166*$F166*$G166*$BF$10)</f>
        <v>0</v>
      </c>
      <c r="BG166" s="11"/>
      <c r="BH166" s="11">
        <f>SUM(BG166*$D166*$E166*$F166*$G166*$BH$10)</f>
        <v>0</v>
      </c>
      <c r="BI166" s="11">
        <v>0</v>
      </c>
      <c r="BJ166" s="11">
        <f>BI166*$D166*$E166*$F166*$H166*$BJ$10</f>
        <v>0</v>
      </c>
      <c r="BK166" s="71">
        <v>5</v>
      </c>
      <c r="BL166" s="11">
        <f>BK166*$D166*$E166*$F166*$H166*$BL$10</f>
        <v>135969.12</v>
      </c>
      <c r="BM166" s="76"/>
      <c r="BN166" s="11">
        <f>BM166*$D166*$E166*$F166*$H166*$BN$10</f>
        <v>0</v>
      </c>
      <c r="BO166" s="71">
        <v>9</v>
      </c>
      <c r="BP166" s="11">
        <f>BO166*$D166*$E166*$F166*$H166*$BP$10</f>
        <v>244744.41599999997</v>
      </c>
      <c r="BQ166" s="12"/>
      <c r="BR166" s="11">
        <f>BQ166*$D166*$E166*$F166*$H166*$BR$10</f>
        <v>0</v>
      </c>
      <c r="BS166" s="115">
        <v>0</v>
      </c>
      <c r="BT166" s="115">
        <f>BS166*$D166*$E166*$F166*$H166*$BT$10</f>
        <v>0</v>
      </c>
      <c r="BU166" s="11">
        <v>1</v>
      </c>
      <c r="BV166" s="11">
        <f>BU166*$D166*$E166*$F166*$H166*$BV$10</f>
        <v>27193.823999999997</v>
      </c>
      <c r="BW166" s="12"/>
      <c r="BX166" s="11">
        <f>BW166*$D166*$E166*$F166*$H166*$BX$10</f>
        <v>0</v>
      </c>
      <c r="BY166" s="11">
        <v>0</v>
      </c>
      <c r="BZ166" s="11">
        <f>BY166*$D166*$E166*$F166*$H166*$BZ$10</f>
        <v>0</v>
      </c>
      <c r="CA166" s="11"/>
      <c r="CB166" s="11">
        <f>CA166*$D166*$E166*$F166*$H166*$CB$10</f>
        <v>0</v>
      </c>
      <c r="CC166" s="11">
        <v>20</v>
      </c>
      <c r="CD166" s="11">
        <f>CC166*$D166*$E166*$F166*$H166*$CD$10</f>
        <v>543876.48</v>
      </c>
      <c r="CE166" s="11"/>
      <c r="CF166" s="11">
        <f>CE166*$D166*$E166*$F166*$H166*$CF$10</f>
        <v>0</v>
      </c>
      <c r="CG166" s="11"/>
      <c r="CH166" s="11">
        <f>CG166*$D166*$E166*$F166*$H166*$CH$10</f>
        <v>0</v>
      </c>
      <c r="CI166" s="12"/>
      <c r="CJ166" s="11">
        <f>CI166*$D166*$E166*$F166*$H166*$CJ$10</f>
        <v>0</v>
      </c>
      <c r="CK166" s="11">
        <v>0</v>
      </c>
      <c r="CL166" s="11">
        <f>CK166*$D166*$E166*$F166*$H166*$CL$10</f>
        <v>0</v>
      </c>
      <c r="CM166" s="12">
        <v>0</v>
      </c>
      <c r="CN166" s="11">
        <f>CM166*$D166*$E166*$F166*$I166*$CN$10</f>
        <v>0</v>
      </c>
      <c r="CO166" s="11"/>
      <c r="CP166" s="11">
        <f>CO166*$D166*$E166*$F166*$J166*$CP$10</f>
        <v>0</v>
      </c>
      <c r="CQ166" s="11"/>
      <c r="CR166" s="11">
        <f>CQ166*D166*E166*F166</f>
        <v>0</v>
      </c>
      <c r="CS166" s="43">
        <f t="shared" si="663"/>
        <v>113</v>
      </c>
      <c r="CT166" s="43">
        <f t="shared" si="663"/>
        <v>2719382.4</v>
      </c>
      <c r="CU166" s="42">
        <f t="shared" si="575"/>
        <v>113</v>
      </c>
    </row>
    <row r="167" spans="1:99" x14ac:dyDescent="0.25">
      <c r="A167" s="95"/>
      <c r="B167" s="47">
        <v>116</v>
      </c>
      <c r="C167" s="16" t="s">
        <v>275</v>
      </c>
      <c r="D167" s="8">
        <v>11480</v>
      </c>
      <c r="E167" s="9">
        <v>2.58</v>
      </c>
      <c r="F167" s="19">
        <v>1</v>
      </c>
      <c r="G167" s="8">
        <v>1.4</v>
      </c>
      <c r="H167" s="8">
        <v>1.68</v>
      </c>
      <c r="I167" s="8">
        <v>2.23</v>
      </c>
      <c r="J167" s="10">
        <v>2.57</v>
      </c>
      <c r="K167" s="26"/>
      <c r="L167" s="11">
        <f>SUM(K167*$D167*$E167*$F167*$G167*$L$10)</f>
        <v>0</v>
      </c>
      <c r="M167" s="26"/>
      <c r="N167" s="11">
        <f t="shared" si="576"/>
        <v>0</v>
      </c>
      <c r="O167" s="26"/>
      <c r="P167" s="11">
        <f>SUM(O167*$D167*$E167*$F167*$G167*$P$10)</f>
        <v>0</v>
      </c>
      <c r="Q167" s="73"/>
      <c r="R167" s="11">
        <f>SUM(Q167*$D167*$E167*$F167*$G167*$R$10)</f>
        <v>0</v>
      </c>
      <c r="S167" s="26"/>
      <c r="T167" s="11">
        <f>SUM(S167*$D167*$E167*$F167*$G167*$T$10)</f>
        <v>0</v>
      </c>
      <c r="U167" s="12"/>
      <c r="V167" s="12">
        <f>SUM(U167*$D167*$E167*$F167*$G167*$V$10)</f>
        <v>0</v>
      </c>
      <c r="W167" s="13"/>
      <c r="X167" s="11">
        <f t="shared" si="577"/>
        <v>0</v>
      </c>
      <c r="Y167" s="26"/>
      <c r="Z167" s="11">
        <f>SUM(Y167*$D167*$E167*$F167*$G167*$Z$10)</f>
        <v>0</v>
      </c>
      <c r="AA167" s="26"/>
      <c r="AB167" s="11">
        <f>SUM(AA167*$D167*$E167*$F167*$G167*$AB$10)</f>
        <v>0</v>
      </c>
      <c r="AC167" s="26"/>
      <c r="AD167" s="11">
        <f>SUM(AC167*$D167*$E167*$F167*$G167*$AD$10)</f>
        <v>0</v>
      </c>
      <c r="AE167" s="26"/>
      <c r="AF167" s="11">
        <f>AE167*$D167*$E167*$F167*$H167*$AF$10</f>
        <v>0</v>
      </c>
      <c r="AG167" s="73"/>
      <c r="AH167" s="11">
        <f>AG167*$D167*$E167*$F167*$H167*$AH$10</f>
        <v>0</v>
      </c>
      <c r="AI167" s="116"/>
      <c r="AJ167" s="11">
        <f>SUM(AI167*$D167*$E167*$F167*$G167*$AJ$10)</f>
        <v>0</v>
      </c>
      <c r="AK167" s="73"/>
      <c r="AL167" s="12">
        <f>SUM(AK167*$D167*$E167*$F167*$G167*$AL$10)</f>
        <v>0</v>
      </c>
      <c r="AM167" s="26"/>
      <c r="AN167" s="11">
        <f>SUM(AM167*$D167*$E167*$F167*$G167*$AN$10)</f>
        <v>0</v>
      </c>
      <c r="AO167" s="26"/>
      <c r="AP167" s="11">
        <f>SUM(AO167*$D167*$E167*$F167*$G167*$AP$10)</f>
        <v>0</v>
      </c>
      <c r="AQ167" s="26"/>
      <c r="AR167" s="11">
        <f>SUM(AQ167*$D167*$E167*$F167*$G167*$AR$10)</f>
        <v>0</v>
      </c>
      <c r="AS167" s="26"/>
      <c r="AT167" s="11">
        <f>SUM(AS167*$D167*$E167*$F167*$G167*$AT$10)</f>
        <v>0</v>
      </c>
      <c r="AU167" s="11"/>
      <c r="AV167" s="11">
        <f>SUM(AU167*$D167*$E167*$F167*$G167*$AV$10)</f>
        <v>0</v>
      </c>
      <c r="AW167" s="26"/>
      <c r="AX167" s="11">
        <f>SUM(AW167*$D167*$E167*$F167*$G167*$AX$10)</f>
        <v>0</v>
      </c>
      <c r="AY167" s="26"/>
      <c r="AZ167" s="11">
        <f>SUM(AY167*$D167*$E167*$F167*$G167*$AZ$10)</f>
        <v>0</v>
      </c>
      <c r="BA167" s="26"/>
      <c r="BB167" s="11">
        <f>SUM(BA167*$D167*$E167*$F167*$G167*$BB$10)</f>
        <v>0</v>
      </c>
      <c r="BC167" s="26"/>
      <c r="BD167" s="11">
        <f>SUM(BC167*$D167*$E167*$F167*$G167*$BD$10)</f>
        <v>0</v>
      </c>
      <c r="BE167" s="26"/>
      <c r="BF167" s="11">
        <f>SUM(BE167*$D167*$E167*$F167*$G167*$BF$10)</f>
        <v>0</v>
      </c>
      <c r="BG167" s="11"/>
      <c r="BH167" s="11">
        <f>SUM(BG167*$D167*$E167*$F167*$G167*$BH$10)</f>
        <v>0</v>
      </c>
      <c r="BI167" s="26"/>
      <c r="BJ167" s="11">
        <f>BI167*$D167*$E167*$F167*$H167*$BJ$10</f>
        <v>0</v>
      </c>
      <c r="BK167" s="26"/>
      <c r="BL167" s="11">
        <f>BK167*$D167*$E167*$F167*$H167*$BL$10</f>
        <v>0</v>
      </c>
      <c r="BM167" s="77"/>
      <c r="BN167" s="11">
        <f>BM167*$D167*$E167*$F167*$H167*$BN$10</f>
        <v>0</v>
      </c>
      <c r="BO167" s="26"/>
      <c r="BP167" s="11">
        <f>BO167*$D167*$E167*$F167*$H167*$BP$10</f>
        <v>0</v>
      </c>
      <c r="BQ167" s="73"/>
      <c r="BR167" s="11">
        <f>BQ167*$D167*$E167*$F167*$H167*$BR$10</f>
        <v>0</v>
      </c>
      <c r="BS167" s="115"/>
      <c r="BT167" s="115">
        <f>BS167*$D167*$E167*$F167*$H167*$BT$10</f>
        <v>0</v>
      </c>
      <c r="BU167" s="26"/>
      <c r="BV167" s="11">
        <f>BU167*$D167*$E167*$F167*$H167*$BV$10</f>
        <v>0</v>
      </c>
      <c r="BW167" s="73"/>
      <c r="BX167" s="11">
        <f>BW167*$D167*$E167*$F167*$H167*$BX$10</f>
        <v>0</v>
      </c>
      <c r="BY167" s="26"/>
      <c r="BZ167" s="11">
        <f>BY167*$D167*$E167*$F167*$H167*$BZ$10</f>
        <v>0</v>
      </c>
      <c r="CA167" s="26"/>
      <c r="CB167" s="11">
        <f>CA167*$D167*$E167*$F167*$H167*$CB$10</f>
        <v>0</v>
      </c>
      <c r="CC167" s="26"/>
      <c r="CD167" s="11">
        <f>CC167*$D167*$E167*$F167*$H167*$CD$10</f>
        <v>0</v>
      </c>
      <c r="CE167" s="26"/>
      <c r="CF167" s="11">
        <f>CE167*$D167*$E167*$F167*$H167*$CF$10</f>
        <v>0</v>
      </c>
      <c r="CG167" s="11"/>
      <c r="CH167" s="11">
        <f>CG167*$D167*$E167*$F167*$H167*$CH$10</f>
        <v>0</v>
      </c>
      <c r="CI167" s="12"/>
      <c r="CJ167" s="11">
        <f>CI167*$D167*$E167*$F167*$H167*$CJ$10</f>
        <v>0</v>
      </c>
      <c r="CK167" s="26"/>
      <c r="CL167" s="11">
        <f>CK167*$D167*$E167*$F167*$H167*$CL$10</f>
        <v>0</v>
      </c>
      <c r="CM167" s="73"/>
      <c r="CN167" s="11">
        <f>CM167*$D167*$E167*$F167*$I167*$CN$10</f>
        <v>0</v>
      </c>
      <c r="CO167" s="26"/>
      <c r="CP167" s="11">
        <f>CO167*$D167*$E167*$F167*$J167*$CP$10</f>
        <v>0</v>
      </c>
      <c r="CQ167" s="11"/>
      <c r="CR167" s="11">
        <f>CQ167*D167*E167*F167</f>
        <v>0</v>
      </c>
      <c r="CS167" s="43">
        <f t="shared" si="663"/>
        <v>0</v>
      </c>
      <c r="CT167" s="43">
        <f t="shared" si="663"/>
        <v>0</v>
      </c>
      <c r="CU167" s="42">
        <f t="shared" si="575"/>
        <v>0</v>
      </c>
    </row>
    <row r="168" spans="1:99" ht="45" x14ac:dyDescent="0.25">
      <c r="A168" s="95"/>
      <c r="B168" s="47">
        <v>117</v>
      </c>
      <c r="C168" s="16" t="s">
        <v>276</v>
      </c>
      <c r="D168" s="8">
        <v>11480</v>
      </c>
      <c r="E168" s="20">
        <v>12.27</v>
      </c>
      <c r="F168" s="19">
        <v>1</v>
      </c>
      <c r="G168" s="8">
        <v>1.4</v>
      </c>
      <c r="H168" s="8">
        <v>1.68</v>
      </c>
      <c r="I168" s="8">
        <v>2.23</v>
      </c>
      <c r="J168" s="10">
        <v>2.57</v>
      </c>
      <c r="K168" s="26"/>
      <c r="L168" s="11">
        <f>SUM(K168*$D168*$E168*$F168*$G168*$L$10)</f>
        <v>0</v>
      </c>
      <c r="M168" s="26"/>
      <c r="N168" s="11">
        <f t="shared" si="576"/>
        <v>0</v>
      </c>
      <c r="O168" s="26"/>
      <c r="P168" s="11">
        <f>SUM(O168*$D168*$E168*$F168*$G168*$P$10)</f>
        <v>0</v>
      </c>
      <c r="Q168" s="73"/>
      <c r="R168" s="11">
        <f>SUM(Q168*$D168*$E168*$F168*$G168*$R$10)</f>
        <v>0</v>
      </c>
      <c r="S168" s="26"/>
      <c r="T168" s="11">
        <f>SUM(S168*$D168*$E168*$F168*$G168*$T$10)</f>
        <v>0</v>
      </c>
      <c r="U168" s="12"/>
      <c r="V168" s="12">
        <f>SUM(U168*$D168*$E168*$F168*$G168*$V$10)</f>
        <v>0</v>
      </c>
      <c r="W168" s="13"/>
      <c r="X168" s="11">
        <f t="shared" si="577"/>
        <v>0</v>
      </c>
      <c r="Y168" s="26"/>
      <c r="Z168" s="11">
        <f>SUM(Y168*$D168*$E168*$F168*$G168*$Z$10)</f>
        <v>0</v>
      </c>
      <c r="AA168" s="26"/>
      <c r="AB168" s="11">
        <f>SUM(AA168*$D168*$E168*$F168*$G168*$AB$10)</f>
        <v>0</v>
      </c>
      <c r="AC168" s="26"/>
      <c r="AD168" s="11">
        <f>SUM(AC168*$D168*$E168*$F168*$G168*$AD$10)</f>
        <v>0</v>
      </c>
      <c r="AE168" s="26"/>
      <c r="AF168" s="11">
        <f>AE168*$D168*$E168*$F168*$H168*$AF$10</f>
        <v>0</v>
      </c>
      <c r="AG168" s="73"/>
      <c r="AH168" s="11">
        <f>AG168*$D168*$E168*$F168*$H168*$AH$10</f>
        <v>0</v>
      </c>
      <c r="AI168" s="116"/>
      <c r="AJ168" s="11">
        <f>SUM(AI168*$D168*$E168*$F168*$G168*$AJ$10)</f>
        <v>0</v>
      </c>
      <c r="AK168" s="73"/>
      <c r="AL168" s="12">
        <f>SUM(AK168*$D168*$E168*$F168*$G168*$AL$10)</f>
        <v>0</v>
      </c>
      <c r="AM168" s="26"/>
      <c r="AN168" s="11">
        <f>SUM(AM168*$D168*$E168*$F168*$G168*$AN$10)</f>
        <v>0</v>
      </c>
      <c r="AO168" s="26"/>
      <c r="AP168" s="11">
        <f>SUM(AO168*$D168*$E168*$F168*$G168*$AP$10)</f>
        <v>0</v>
      </c>
      <c r="AQ168" s="26"/>
      <c r="AR168" s="11">
        <f>SUM(AQ168*$D168*$E168*$F168*$G168*$AR$10)</f>
        <v>0</v>
      </c>
      <c r="AS168" s="26"/>
      <c r="AT168" s="11">
        <f>SUM(AS168*$D168*$E168*$F168*$G168*$AT$10)</f>
        <v>0</v>
      </c>
      <c r="AU168" s="26"/>
      <c r="AV168" s="11">
        <f>SUM(AU168*$D168*$E168*$F168*$G168*$AV$10)</f>
        <v>0</v>
      </c>
      <c r="AW168" s="26"/>
      <c r="AX168" s="11">
        <f>SUM(AW168*$D168*$E168*$F168*$G168*$AX$10)</f>
        <v>0</v>
      </c>
      <c r="AY168" s="26"/>
      <c r="AZ168" s="11">
        <f>SUM(AY168*$D168*$E168*$F168*$G168*$AZ$10)</f>
        <v>0</v>
      </c>
      <c r="BA168" s="26"/>
      <c r="BB168" s="11">
        <f>SUM(BA168*$D168*$E168*$F168*$G168*$BB$10)</f>
        <v>0</v>
      </c>
      <c r="BC168" s="26"/>
      <c r="BD168" s="11">
        <f>SUM(BC168*$D168*$E168*$F168*$G168*$BD$10)</f>
        <v>0</v>
      </c>
      <c r="BE168" s="26"/>
      <c r="BF168" s="11">
        <f>SUM(BE168*$D168*$E168*$F168*$G168*$BF$10)</f>
        <v>0</v>
      </c>
      <c r="BG168" s="26"/>
      <c r="BH168" s="11">
        <f>SUM(BG168*$D168*$E168*$F168*$G168*$BH$10)</f>
        <v>0</v>
      </c>
      <c r="BI168" s="26"/>
      <c r="BJ168" s="11">
        <f>BI168*$D168*$E168*$F168*$H168*$BJ$10</f>
        <v>0</v>
      </c>
      <c r="BK168" s="26"/>
      <c r="BL168" s="11">
        <f>BK168*$D168*$E168*$F168*$H168*$BL$10</f>
        <v>0</v>
      </c>
      <c r="BM168" s="77"/>
      <c r="BN168" s="11">
        <f>BM168*$D168*$E168*$F168*$H168*$BN$10</f>
        <v>0</v>
      </c>
      <c r="BO168" s="26"/>
      <c r="BP168" s="11">
        <f>BO168*$D168*$E168*$F168*$H168*$BP$10</f>
        <v>0</v>
      </c>
      <c r="BQ168" s="73"/>
      <c r="BR168" s="11">
        <f>BQ168*$D168*$E168*$F168*$H168*$BR$10</f>
        <v>0</v>
      </c>
      <c r="BS168" s="115"/>
      <c r="BT168" s="115">
        <f>BS168*$D168*$E168*$F168*$H168*$BT$10</f>
        <v>0</v>
      </c>
      <c r="BU168" s="26"/>
      <c r="BV168" s="11">
        <f>BU168*$D168*$E168*$F168*$H168*$BV$10</f>
        <v>0</v>
      </c>
      <c r="BW168" s="73"/>
      <c r="BX168" s="11">
        <f>BW168*$D168*$E168*$F168*$H168*$BX$10</f>
        <v>0</v>
      </c>
      <c r="BY168" s="26"/>
      <c r="BZ168" s="11">
        <f>BY168*$D168*$E168*$F168*$H168*$BZ$10</f>
        <v>0</v>
      </c>
      <c r="CA168" s="26"/>
      <c r="CB168" s="11">
        <f>CA168*$D168*$E168*$F168*$H168*$CB$10</f>
        <v>0</v>
      </c>
      <c r="CC168" s="26"/>
      <c r="CD168" s="11">
        <f>CC168*$D168*$E168*$F168*$H168*$CD$10</f>
        <v>0</v>
      </c>
      <c r="CE168" s="26"/>
      <c r="CF168" s="11">
        <f>CE168*$D168*$E168*$F168*$H168*$CF$10</f>
        <v>0</v>
      </c>
      <c r="CG168" s="26"/>
      <c r="CH168" s="11">
        <f>CG168*$D168*$E168*$F168*$H168*$CH$10</f>
        <v>0</v>
      </c>
      <c r="CI168" s="73"/>
      <c r="CJ168" s="11">
        <f>CI168*$D168*$E168*$F168*$H168*$CJ$10</f>
        <v>0</v>
      </c>
      <c r="CK168" s="26"/>
      <c r="CL168" s="11">
        <f>CK168*$D168*$E168*$F168*$H168*$CL$10</f>
        <v>0</v>
      </c>
      <c r="CM168" s="73"/>
      <c r="CN168" s="11">
        <f>CM168*$D168*$E168*$F168*$I168*$CN$10</f>
        <v>0</v>
      </c>
      <c r="CO168" s="26"/>
      <c r="CP168" s="11">
        <f>CO168*$D168*$E168*$F168*$J168*$CP$10</f>
        <v>0</v>
      </c>
      <c r="CQ168" s="11"/>
      <c r="CR168" s="11">
        <f>CQ168*D168*E168*F168</f>
        <v>0</v>
      </c>
      <c r="CS168" s="43">
        <f t="shared" si="663"/>
        <v>0</v>
      </c>
      <c r="CT168" s="43">
        <f t="shared" si="663"/>
        <v>0</v>
      </c>
      <c r="CU168" s="42">
        <f t="shared" si="575"/>
        <v>0</v>
      </c>
    </row>
    <row r="169" spans="1:99" x14ac:dyDescent="0.25">
      <c r="A169" s="96">
        <v>36</v>
      </c>
      <c r="B169" s="97"/>
      <c r="C169" s="80" t="s">
        <v>277</v>
      </c>
      <c r="D169" s="85">
        <v>11480</v>
      </c>
      <c r="E169" s="87"/>
      <c r="F169" s="82">
        <v>1</v>
      </c>
      <c r="G169" s="85">
        <v>1.4</v>
      </c>
      <c r="H169" s="85">
        <v>1.68</v>
      </c>
      <c r="I169" s="85">
        <v>2.23</v>
      </c>
      <c r="J169" s="90">
        <v>2.57</v>
      </c>
      <c r="K169" s="24">
        <f>SUM(K170:K174)</f>
        <v>150</v>
      </c>
      <c r="L169" s="24">
        <f>SUM(L170:L174)</f>
        <v>23481192</v>
      </c>
      <c r="M169" s="24">
        <f>SUM(M170:M174)</f>
        <v>0</v>
      </c>
      <c r="N169" s="24">
        <f t="shared" ref="N169:CH169" si="664">SUM(N170:N174)</f>
        <v>0</v>
      </c>
      <c r="O169" s="24">
        <f t="shared" si="664"/>
        <v>0</v>
      </c>
      <c r="P169" s="24">
        <f t="shared" si="664"/>
        <v>0</v>
      </c>
      <c r="Q169" s="25">
        <f t="shared" si="664"/>
        <v>0</v>
      </c>
      <c r="R169" s="24">
        <f t="shared" si="664"/>
        <v>0</v>
      </c>
      <c r="S169" s="24">
        <f t="shared" si="664"/>
        <v>0</v>
      </c>
      <c r="T169" s="24">
        <f t="shared" si="664"/>
        <v>0</v>
      </c>
      <c r="U169" s="91">
        <f t="shared" si="664"/>
        <v>0</v>
      </c>
      <c r="V169" s="91">
        <f t="shared" si="664"/>
        <v>0</v>
      </c>
      <c r="W169" s="24">
        <f t="shared" si="664"/>
        <v>0</v>
      </c>
      <c r="X169" s="24">
        <f t="shared" si="664"/>
        <v>0</v>
      </c>
      <c r="Y169" s="24">
        <f t="shared" si="664"/>
        <v>0</v>
      </c>
      <c r="Z169" s="24">
        <f t="shared" si="664"/>
        <v>0</v>
      </c>
      <c r="AA169" s="24">
        <f t="shared" si="664"/>
        <v>0</v>
      </c>
      <c r="AB169" s="24">
        <f t="shared" si="664"/>
        <v>0</v>
      </c>
      <c r="AC169" s="24">
        <f>SUM(AC170:AC174)</f>
        <v>3</v>
      </c>
      <c r="AD169" s="24">
        <f>SUM(AD170:AD174)</f>
        <v>27000.959999999999</v>
      </c>
      <c r="AE169" s="24">
        <f t="shared" si="664"/>
        <v>0</v>
      </c>
      <c r="AF169" s="24">
        <f t="shared" si="664"/>
        <v>0</v>
      </c>
      <c r="AG169" s="25">
        <f t="shared" si="664"/>
        <v>0</v>
      </c>
      <c r="AH169" s="24">
        <f t="shared" si="664"/>
        <v>0</v>
      </c>
      <c r="AI169" s="123">
        <v>0</v>
      </c>
      <c r="AJ169" s="92">
        <f t="shared" si="664"/>
        <v>0</v>
      </c>
      <c r="AK169" s="91">
        <f>SUM(AK170:AK174)</f>
        <v>0</v>
      </c>
      <c r="AL169" s="91">
        <f>SUM(AL170:AL174)</f>
        <v>0</v>
      </c>
      <c r="AM169" s="24">
        <f t="shared" si="664"/>
        <v>0</v>
      </c>
      <c r="AN169" s="24">
        <f t="shared" si="664"/>
        <v>0</v>
      </c>
      <c r="AO169" s="24">
        <f t="shared" si="664"/>
        <v>0</v>
      </c>
      <c r="AP169" s="24">
        <f t="shared" si="664"/>
        <v>0</v>
      </c>
      <c r="AQ169" s="24">
        <f t="shared" si="664"/>
        <v>100</v>
      </c>
      <c r="AR169" s="24">
        <f t="shared" si="664"/>
        <v>15654127.999999998</v>
      </c>
      <c r="AS169" s="24">
        <f t="shared" si="664"/>
        <v>0</v>
      </c>
      <c r="AT169" s="24">
        <f t="shared" si="664"/>
        <v>0</v>
      </c>
      <c r="AU169" s="24">
        <f t="shared" si="664"/>
        <v>0</v>
      </c>
      <c r="AV169" s="24">
        <f t="shared" si="664"/>
        <v>0</v>
      </c>
      <c r="AW169" s="24">
        <f t="shared" si="664"/>
        <v>0</v>
      </c>
      <c r="AX169" s="24">
        <f t="shared" si="664"/>
        <v>0</v>
      </c>
      <c r="AY169" s="24">
        <f t="shared" si="664"/>
        <v>0</v>
      </c>
      <c r="AZ169" s="24">
        <f t="shared" si="664"/>
        <v>0</v>
      </c>
      <c r="BA169" s="24">
        <f t="shared" si="664"/>
        <v>0</v>
      </c>
      <c r="BB169" s="24">
        <f t="shared" si="664"/>
        <v>0</v>
      </c>
      <c r="BC169" s="24">
        <f t="shared" si="664"/>
        <v>0</v>
      </c>
      <c r="BD169" s="24">
        <f t="shared" si="664"/>
        <v>0</v>
      </c>
      <c r="BE169" s="24">
        <f t="shared" si="664"/>
        <v>0</v>
      </c>
      <c r="BF169" s="24">
        <f t="shared" si="664"/>
        <v>0</v>
      </c>
      <c r="BG169" s="24">
        <f t="shared" si="664"/>
        <v>0</v>
      </c>
      <c r="BH169" s="24">
        <f t="shared" si="664"/>
        <v>0</v>
      </c>
      <c r="BI169" s="24">
        <f t="shared" si="664"/>
        <v>0</v>
      </c>
      <c r="BJ169" s="24">
        <f t="shared" si="664"/>
        <v>0</v>
      </c>
      <c r="BK169" s="24">
        <f>SUM(BK170:BK174)</f>
        <v>0</v>
      </c>
      <c r="BL169" s="24">
        <f>SUM(BL170:BL174)</f>
        <v>0</v>
      </c>
      <c r="BM169" s="24">
        <f>SUM(BM170:BM174)</f>
        <v>100</v>
      </c>
      <c r="BN169" s="24">
        <f>SUM(BN170:BN174)</f>
        <v>18784953.599999998</v>
      </c>
      <c r="BO169" s="24">
        <f t="shared" si="664"/>
        <v>0</v>
      </c>
      <c r="BP169" s="24">
        <f t="shared" si="664"/>
        <v>0</v>
      </c>
      <c r="BQ169" s="25">
        <f t="shared" si="664"/>
        <v>25</v>
      </c>
      <c r="BR169" s="24">
        <f t="shared" si="664"/>
        <v>4696238.3999999994</v>
      </c>
      <c r="BS169" s="122">
        <v>3</v>
      </c>
      <c r="BT169" s="122">
        <f t="shared" si="664"/>
        <v>26615.232</v>
      </c>
      <c r="BU169" s="24">
        <f t="shared" si="664"/>
        <v>0</v>
      </c>
      <c r="BV169" s="24">
        <f t="shared" si="664"/>
        <v>0</v>
      </c>
      <c r="BW169" s="25">
        <f t="shared" si="664"/>
        <v>0</v>
      </c>
      <c r="BX169" s="24">
        <f t="shared" si="664"/>
        <v>0</v>
      </c>
      <c r="BY169" s="24">
        <f t="shared" si="664"/>
        <v>0</v>
      </c>
      <c r="BZ169" s="24">
        <f t="shared" si="664"/>
        <v>0</v>
      </c>
      <c r="CA169" s="24">
        <f t="shared" si="664"/>
        <v>0</v>
      </c>
      <c r="CB169" s="24">
        <f t="shared" si="664"/>
        <v>0</v>
      </c>
      <c r="CC169" s="24">
        <f t="shared" si="664"/>
        <v>0</v>
      </c>
      <c r="CD169" s="24">
        <f t="shared" si="664"/>
        <v>0</v>
      </c>
      <c r="CE169" s="24">
        <f t="shared" si="664"/>
        <v>0</v>
      </c>
      <c r="CF169" s="24">
        <f t="shared" si="664"/>
        <v>0</v>
      </c>
      <c r="CG169" s="24">
        <f t="shared" si="664"/>
        <v>0</v>
      </c>
      <c r="CH169" s="24">
        <f t="shared" si="664"/>
        <v>0</v>
      </c>
      <c r="CI169" s="25">
        <f t="shared" ref="CI169:CT169" si="665">SUM(CI170:CI174)</f>
        <v>0</v>
      </c>
      <c r="CJ169" s="24">
        <f t="shared" si="665"/>
        <v>0</v>
      </c>
      <c r="CK169" s="24">
        <f t="shared" si="665"/>
        <v>0</v>
      </c>
      <c r="CL169" s="24">
        <f t="shared" si="665"/>
        <v>0</v>
      </c>
      <c r="CM169" s="25">
        <v>0</v>
      </c>
      <c r="CN169" s="24">
        <f t="shared" si="665"/>
        <v>0</v>
      </c>
      <c r="CO169" s="24">
        <f t="shared" si="665"/>
        <v>0</v>
      </c>
      <c r="CP169" s="24">
        <f t="shared" si="665"/>
        <v>0</v>
      </c>
      <c r="CQ169" s="24">
        <f t="shared" si="665"/>
        <v>0</v>
      </c>
      <c r="CR169" s="24">
        <f t="shared" si="665"/>
        <v>0</v>
      </c>
      <c r="CS169" s="92">
        <f t="shared" si="665"/>
        <v>381</v>
      </c>
      <c r="CT169" s="92">
        <f t="shared" si="665"/>
        <v>62670128.191999994</v>
      </c>
      <c r="CU169" s="42"/>
    </row>
    <row r="170" spans="1:99" ht="45" x14ac:dyDescent="0.25">
      <c r="A170" s="95"/>
      <c r="B170" s="47">
        <v>118</v>
      </c>
      <c r="C170" s="16" t="s">
        <v>278</v>
      </c>
      <c r="D170" s="8">
        <v>11480</v>
      </c>
      <c r="E170" s="9">
        <v>7.86</v>
      </c>
      <c r="F170" s="19">
        <v>1</v>
      </c>
      <c r="G170" s="8">
        <v>1.4</v>
      </c>
      <c r="H170" s="8">
        <v>1.68</v>
      </c>
      <c r="I170" s="8">
        <v>2.23</v>
      </c>
      <c r="J170" s="10">
        <v>2.57</v>
      </c>
      <c r="K170" s="11"/>
      <c r="L170" s="11">
        <f>SUM(K170*$D170*$E170*$F170*$G170*$L$10)</f>
        <v>0</v>
      </c>
      <c r="M170" s="11"/>
      <c r="N170" s="11">
        <f t="shared" si="576"/>
        <v>0</v>
      </c>
      <c r="O170" s="11"/>
      <c r="P170" s="11">
        <f>SUM(O170*$D170*$E170*$F170*$G170*$P$10)</f>
        <v>0</v>
      </c>
      <c r="Q170" s="12"/>
      <c r="R170" s="11">
        <f>SUM(Q170*$D170*$E170*$F170*$G170*$R$10)</f>
        <v>0</v>
      </c>
      <c r="S170" s="11"/>
      <c r="T170" s="11">
        <f>SUM(S170*$D170*$E170*$F170*$G170*$T$10)</f>
        <v>0</v>
      </c>
      <c r="U170" s="12"/>
      <c r="V170" s="12">
        <f>SUM(U170*$D170*$E170*$F170*$G170*$V$10)</f>
        <v>0</v>
      </c>
      <c r="W170" s="13"/>
      <c r="X170" s="11">
        <f t="shared" si="577"/>
        <v>0</v>
      </c>
      <c r="Y170" s="11"/>
      <c r="Z170" s="11">
        <f>SUM(Y170*$D170*$E170*$F170*$G170*$Z$10)</f>
        <v>0</v>
      </c>
      <c r="AA170" s="11"/>
      <c r="AB170" s="11">
        <f>SUM(AA170*$D170*$E170*$F170*$G170*$AB$10)</f>
        <v>0</v>
      </c>
      <c r="AC170" s="11"/>
      <c r="AD170" s="11">
        <f>SUM(AC170*$D170*$E170*$F170*$G170*$AD$10)</f>
        <v>0</v>
      </c>
      <c r="AE170" s="11"/>
      <c r="AF170" s="11">
        <f>AE170*$D170*$E170*$F170*$H170*$AF$10</f>
        <v>0</v>
      </c>
      <c r="AG170" s="12"/>
      <c r="AH170" s="11">
        <f>AG170*$D170*$E170*$F170*$H170*$AH$10</f>
        <v>0</v>
      </c>
      <c r="AI170" s="116"/>
      <c r="AJ170" s="11">
        <f>SUM(AI170*$D170*$E170*$F170*$G170*$AJ$10)</f>
        <v>0</v>
      </c>
      <c r="AK170" s="12"/>
      <c r="AL170" s="12">
        <f>SUM(AK170*$D170*$E170*$F170*$G170*$AL$10)</f>
        <v>0</v>
      </c>
      <c r="AM170" s="11"/>
      <c r="AN170" s="11">
        <f>SUM(AM170*$D170*$E170*$F170*$G170*$AN$10)</f>
        <v>0</v>
      </c>
      <c r="AO170" s="11"/>
      <c r="AP170" s="11">
        <f>SUM(AO170*$D170*$E170*$F170*$G170*$AP$10)</f>
        <v>0</v>
      </c>
      <c r="AQ170" s="11"/>
      <c r="AR170" s="11">
        <f>SUM(AQ170*$D170*$E170*$F170*$G170*$AR$10)</f>
        <v>0</v>
      </c>
      <c r="AS170" s="11"/>
      <c r="AT170" s="11">
        <f>SUM(AS170*$D170*$E170*$F170*$G170*$AT$10)</f>
        <v>0</v>
      </c>
      <c r="AU170" s="11"/>
      <c r="AV170" s="11">
        <f>SUM(AU170*$D170*$E170*$F170*$G170*$AV$10)</f>
        <v>0</v>
      </c>
      <c r="AW170" s="11"/>
      <c r="AX170" s="11">
        <f>SUM(AW170*$D170*$E170*$F170*$G170*$AX$10)</f>
        <v>0</v>
      </c>
      <c r="AY170" s="11"/>
      <c r="AZ170" s="11">
        <f>SUM(AY170*$D170*$E170*$F170*$G170*$AZ$10)</f>
        <v>0</v>
      </c>
      <c r="BA170" s="11"/>
      <c r="BB170" s="11">
        <f>SUM(BA170*$D170*$E170*$F170*$G170*$BB$10)</f>
        <v>0</v>
      </c>
      <c r="BC170" s="11"/>
      <c r="BD170" s="11">
        <f>SUM(BC170*$D170*$E170*$F170*$G170*$BD$10)</f>
        <v>0</v>
      </c>
      <c r="BE170" s="11"/>
      <c r="BF170" s="11">
        <f>SUM(BE170*$D170*$E170*$F170*$G170*$BF$10)</f>
        <v>0</v>
      </c>
      <c r="BG170" s="11"/>
      <c r="BH170" s="11">
        <f>SUM(BG170*$D170*$E170*$F170*$G170*$BH$10)</f>
        <v>0</v>
      </c>
      <c r="BI170" s="11"/>
      <c r="BJ170" s="11">
        <f>BI170*$D170*$E170*$F170*$H170*$BJ$10</f>
        <v>0</v>
      </c>
      <c r="BK170" s="11"/>
      <c r="BL170" s="11">
        <f>BK170*$D170*$E170*$F170*$H170*$BL$10</f>
        <v>0</v>
      </c>
      <c r="BM170" s="76"/>
      <c r="BN170" s="11">
        <f>BM170*$D170*$E170*$F170*$H170*$BN$10</f>
        <v>0</v>
      </c>
      <c r="BO170" s="11"/>
      <c r="BP170" s="11">
        <f>BO170*$D170*$E170*$F170*$H170*$BP$10</f>
        <v>0</v>
      </c>
      <c r="BQ170" s="12"/>
      <c r="BR170" s="11">
        <f>BQ170*$D170*$E170*$F170*$H170*$BR$10</f>
        <v>0</v>
      </c>
      <c r="BS170" s="115"/>
      <c r="BT170" s="115">
        <f>BS170*$D170*$E170*$F170*$H170*$BT$10</f>
        <v>0</v>
      </c>
      <c r="BU170" s="11"/>
      <c r="BV170" s="11">
        <f>BU170*$D170*$E170*$F170*$H170*$BV$10</f>
        <v>0</v>
      </c>
      <c r="BW170" s="12"/>
      <c r="BX170" s="11">
        <f>BW170*$D170*$E170*$F170*$H170*$BX$10</f>
        <v>0</v>
      </c>
      <c r="BY170" s="11"/>
      <c r="BZ170" s="11">
        <f>BY170*$D170*$E170*$F170*$H170*$BZ$10</f>
        <v>0</v>
      </c>
      <c r="CA170" s="11"/>
      <c r="CB170" s="11">
        <f>CA170*$D170*$E170*$F170*$H170*$CB$10</f>
        <v>0</v>
      </c>
      <c r="CC170" s="11"/>
      <c r="CD170" s="11">
        <f>CC170*$D170*$E170*$F170*$H170*$CD$10</f>
        <v>0</v>
      </c>
      <c r="CE170" s="11"/>
      <c r="CF170" s="11">
        <f>CE170*$D170*$E170*$F170*$H170*$CF$10</f>
        <v>0</v>
      </c>
      <c r="CG170" s="11"/>
      <c r="CH170" s="11">
        <f>CG170*$D170*$E170*$F170*$H170*$CH$10</f>
        <v>0</v>
      </c>
      <c r="CI170" s="12"/>
      <c r="CJ170" s="11">
        <f>CI170*$D170*$E170*$F170*$H170*$CJ$10</f>
        <v>0</v>
      </c>
      <c r="CK170" s="11"/>
      <c r="CL170" s="11">
        <f>CK170*$D170*$E170*$F170*$H170*$CL$10</f>
        <v>0</v>
      </c>
      <c r="CM170" s="12"/>
      <c r="CN170" s="11">
        <f>CM170*$D170*$E170*$F170*$I170*$CN$10</f>
        <v>0</v>
      </c>
      <c r="CO170" s="71"/>
      <c r="CP170" s="11">
        <f>CO170*$D170*$E170*$F170*$J170*$CP$10</f>
        <v>0</v>
      </c>
      <c r="CQ170" s="11"/>
      <c r="CR170" s="11">
        <f>CQ170*D170*E170*F170</f>
        <v>0</v>
      </c>
      <c r="CS170" s="43">
        <f t="shared" ref="CS170:CT174" si="666">SUM(M170+K170+W170+O170+Q170+Y170+U170+S170+AA170+AE170+AC170+AG170+AI170+AM170+BI170+BO170+AK170+AW170+AY170+CA170+CC170+BY170+CE170+CG170+BS170+BU170+AO170+AQ170+AS170+AU170+BK170+BM170+BQ170+BA170+BC170+BE170+BG170+BW170+CI170+CK170+CM170+CO170+CQ170)</f>
        <v>0</v>
      </c>
      <c r="CT170" s="43">
        <f t="shared" si="666"/>
        <v>0</v>
      </c>
      <c r="CU170" s="42">
        <f t="shared" si="575"/>
        <v>0</v>
      </c>
    </row>
    <row r="171" spans="1:99" ht="45" x14ac:dyDescent="0.25">
      <c r="A171" s="47"/>
      <c r="B171" s="47">
        <v>119</v>
      </c>
      <c r="C171" s="7" t="s">
        <v>279</v>
      </c>
      <c r="D171" s="8">
        <v>11480</v>
      </c>
      <c r="E171" s="9">
        <v>0.56000000000000005</v>
      </c>
      <c r="F171" s="19">
        <v>1</v>
      </c>
      <c r="G171" s="8">
        <v>1.4</v>
      </c>
      <c r="H171" s="8">
        <v>1.68</v>
      </c>
      <c r="I171" s="8">
        <v>2.23</v>
      </c>
      <c r="J171" s="10">
        <v>2.57</v>
      </c>
      <c r="K171" s="11">
        <v>0</v>
      </c>
      <c r="L171" s="11">
        <f>SUM(K171*$D171*$E171*$F171*$G171*$L$10)</f>
        <v>0</v>
      </c>
      <c r="M171" s="11">
        <v>0</v>
      </c>
      <c r="N171" s="11">
        <f t="shared" si="576"/>
        <v>0</v>
      </c>
      <c r="O171" s="11"/>
      <c r="P171" s="11">
        <f>SUM(O171*$D171*$E171*$F171*$G171*$P$10)</f>
        <v>0</v>
      </c>
      <c r="Q171" s="12">
        <v>0</v>
      </c>
      <c r="R171" s="11">
        <f>SUM(Q171*$D171*$E171*$F171*$G171*$R$10)</f>
        <v>0</v>
      </c>
      <c r="S171" s="11"/>
      <c r="T171" s="11">
        <f>SUM(S171*$D171*$E171*$F171*$G171*$T$10)</f>
        <v>0</v>
      </c>
      <c r="U171" s="12"/>
      <c r="V171" s="12">
        <f>SUM(U171*$D171*$E171*$F171*$G171*$V$10)</f>
        <v>0</v>
      </c>
      <c r="W171" s="13"/>
      <c r="X171" s="11">
        <f t="shared" si="577"/>
        <v>0</v>
      </c>
      <c r="Y171" s="11">
        <v>0</v>
      </c>
      <c r="Z171" s="11">
        <f>SUM(Y171*$D171*$E171*$F171*$G171*$Z$10)</f>
        <v>0</v>
      </c>
      <c r="AA171" s="11">
        <v>0</v>
      </c>
      <c r="AB171" s="11">
        <f>SUM(AA171*$D171*$E171*$F171*$G171*$AB$10)</f>
        <v>0</v>
      </c>
      <c r="AC171" s="11">
        <v>3</v>
      </c>
      <c r="AD171" s="11">
        <f>SUM(AC171*$D171*$E171*$F171*$G171*$AD$10)</f>
        <v>27000.959999999999</v>
      </c>
      <c r="AE171" s="11">
        <v>0</v>
      </c>
      <c r="AF171" s="11">
        <f>AE171*$D171*$E171*$F171*$H171*$AF$10</f>
        <v>0</v>
      </c>
      <c r="AG171" s="12">
        <v>0</v>
      </c>
      <c r="AH171" s="11">
        <f>AG171*$D171*$E171*$F171*$H171*$AH$10</f>
        <v>0</v>
      </c>
      <c r="AI171" s="116"/>
      <c r="AJ171" s="11">
        <f>SUM(AI171*$D171*$E171*$F171*$G171*$AJ$10)</f>
        <v>0</v>
      </c>
      <c r="AK171" s="12"/>
      <c r="AL171" s="12">
        <f>SUM(AK171*$D171*$E171*$F171*$G171*$AL$10)</f>
        <v>0</v>
      </c>
      <c r="AM171" s="11">
        <v>0</v>
      </c>
      <c r="AN171" s="11">
        <f>SUM(AM171*$D171*$E171*$F171*$G171*$AN$10)</f>
        <v>0</v>
      </c>
      <c r="AO171" s="11">
        <v>0</v>
      </c>
      <c r="AP171" s="11">
        <f>SUM(AO171*$D171*$E171*$F171*$G171*$AP$10)</f>
        <v>0</v>
      </c>
      <c r="AQ171" s="11"/>
      <c r="AR171" s="11">
        <f>SUM(AQ171*$D171*$E171*$F171*$G171*$AR$10)</f>
        <v>0</v>
      </c>
      <c r="AS171" s="11"/>
      <c r="AT171" s="11">
        <f>SUM(AS171*$D171*$E171*$F171*$G171*$AT$10)</f>
        <v>0</v>
      </c>
      <c r="AU171" s="11"/>
      <c r="AV171" s="11">
        <f>SUM(AU171*$D171*$E171*$F171*$G171*$AV$10)</f>
        <v>0</v>
      </c>
      <c r="AW171" s="11">
        <v>0</v>
      </c>
      <c r="AX171" s="11">
        <f>SUM(AW171*$D171*$E171*$F171*$G171*$AX$10)</f>
        <v>0</v>
      </c>
      <c r="AY171" s="11">
        <v>0</v>
      </c>
      <c r="AZ171" s="11">
        <f>SUM(AY171*$D171*$E171*$F171*$G171*$AZ$10)</f>
        <v>0</v>
      </c>
      <c r="BA171" s="11">
        <v>0</v>
      </c>
      <c r="BB171" s="11">
        <f>SUM(BA171*$D171*$E171*$F171*$G171*$BB$10)</f>
        <v>0</v>
      </c>
      <c r="BC171" s="11">
        <v>0</v>
      </c>
      <c r="BD171" s="11">
        <f>SUM(BC171*$D171*$E171*$F171*$G171*$BD$10)</f>
        <v>0</v>
      </c>
      <c r="BE171" s="11">
        <v>0</v>
      </c>
      <c r="BF171" s="11">
        <f>SUM(BE171*$D171*$E171*$F171*$G171*$BF$10)</f>
        <v>0</v>
      </c>
      <c r="BG171" s="11"/>
      <c r="BH171" s="11">
        <f>SUM(BG171*$D171*$E171*$F171*$G171*$BH$10)</f>
        <v>0</v>
      </c>
      <c r="BI171" s="11">
        <v>0</v>
      </c>
      <c r="BJ171" s="11">
        <f>BI171*$D171*$E171*$F171*$H171*$BJ$10</f>
        <v>0</v>
      </c>
      <c r="BK171" s="11">
        <v>0</v>
      </c>
      <c r="BL171" s="11">
        <f>BK171*$D171*$E171*$F171*$H171*$BL$10</f>
        <v>0</v>
      </c>
      <c r="BM171" s="76">
        <v>0</v>
      </c>
      <c r="BN171" s="11">
        <f>BM171*$D171*$E171*$F171*$H171*$BN$10</f>
        <v>0</v>
      </c>
      <c r="BO171" s="11">
        <v>0</v>
      </c>
      <c r="BP171" s="11">
        <f>BO171*$D171*$E171*$F171*$H171*$BP$10</f>
        <v>0</v>
      </c>
      <c r="BQ171" s="12">
        <v>0</v>
      </c>
      <c r="BR171" s="11">
        <f>BQ171*$D171*$E171*$F171*$H171*$BR$10</f>
        <v>0</v>
      </c>
      <c r="BS171" s="115"/>
      <c r="BT171" s="115">
        <f>BS171*$D171*$E171*$F171*$H171*$BT$10</f>
        <v>0</v>
      </c>
      <c r="BU171" s="11"/>
      <c r="BV171" s="11">
        <f>BU171*$D171*$E171*$F171*$H171*$BV$10</f>
        <v>0</v>
      </c>
      <c r="BW171" s="12"/>
      <c r="BX171" s="11">
        <f>BW171*$D171*$E171*$F171*$H171*$BX$10</f>
        <v>0</v>
      </c>
      <c r="BY171" s="11"/>
      <c r="BZ171" s="11">
        <f>BY171*$D171*$E171*$F171*$H171*$BZ$10</f>
        <v>0</v>
      </c>
      <c r="CA171" s="11"/>
      <c r="CB171" s="11">
        <f>CA171*$D171*$E171*$F171*$H171*$CB$10</f>
        <v>0</v>
      </c>
      <c r="CC171" s="11"/>
      <c r="CD171" s="11">
        <f>CC171*$D171*$E171*$F171*$H171*$CD$10</f>
        <v>0</v>
      </c>
      <c r="CE171" s="11">
        <v>0</v>
      </c>
      <c r="CF171" s="11">
        <f>CE171*$D171*$E171*$F171*$H171*$CF$10</f>
        <v>0</v>
      </c>
      <c r="CG171" s="11"/>
      <c r="CH171" s="11">
        <f>CG171*$D171*$E171*$F171*$H171*$CH$10</f>
        <v>0</v>
      </c>
      <c r="CI171" s="12"/>
      <c r="CJ171" s="11">
        <f>CI171*$D171*$E171*$F171*$H171*$CJ$10</f>
        <v>0</v>
      </c>
      <c r="CK171" s="11">
        <v>0</v>
      </c>
      <c r="CL171" s="11">
        <f>CK171*$D171*$E171*$F171*$H171*$CL$10</f>
        <v>0</v>
      </c>
      <c r="CM171" s="12">
        <v>0</v>
      </c>
      <c r="CN171" s="11">
        <f>CM171*$D171*$E171*$F171*$I171*$CN$10</f>
        <v>0</v>
      </c>
      <c r="CO171" s="11">
        <v>0</v>
      </c>
      <c r="CP171" s="11">
        <f>CO171*$D171*$E171*$F171*$J171*$CP$10</f>
        <v>0</v>
      </c>
      <c r="CQ171" s="11"/>
      <c r="CR171" s="11">
        <f>CQ171*D171*E171*F171</f>
        <v>0</v>
      </c>
      <c r="CS171" s="43">
        <f t="shared" si="666"/>
        <v>3</v>
      </c>
      <c r="CT171" s="43">
        <f t="shared" si="666"/>
        <v>27000.959999999999</v>
      </c>
      <c r="CU171" s="42">
        <f t="shared" si="575"/>
        <v>3</v>
      </c>
    </row>
    <row r="172" spans="1:99" ht="75" x14ac:dyDescent="0.25">
      <c r="A172" s="47"/>
      <c r="B172" s="47">
        <v>120</v>
      </c>
      <c r="C172" s="16" t="s">
        <v>280</v>
      </c>
      <c r="D172" s="8">
        <v>11480</v>
      </c>
      <c r="E172" s="9">
        <v>0.46</v>
      </c>
      <c r="F172" s="19">
        <v>1</v>
      </c>
      <c r="G172" s="8">
        <v>1.4</v>
      </c>
      <c r="H172" s="8">
        <v>1.68</v>
      </c>
      <c r="I172" s="8">
        <v>2.23</v>
      </c>
      <c r="J172" s="10">
        <v>2.57</v>
      </c>
      <c r="K172" s="11">
        <v>0</v>
      </c>
      <c r="L172" s="11">
        <f>SUM(K172*$D172*$E172*$F172*$G172*$L$10)</f>
        <v>0</v>
      </c>
      <c r="M172" s="11">
        <v>0</v>
      </c>
      <c r="N172" s="11">
        <f t="shared" si="576"/>
        <v>0</v>
      </c>
      <c r="O172" s="11">
        <v>0</v>
      </c>
      <c r="P172" s="11">
        <f>SUM(O172*$D172*$E172*$F172*$G172*$P$10)</f>
        <v>0</v>
      </c>
      <c r="Q172" s="12">
        <v>0</v>
      </c>
      <c r="R172" s="11">
        <f>SUM(Q172*$D172*$E172*$F172*$G172*$R$10)</f>
        <v>0</v>
      </c>
      <c r="S172" s="11">
        <v>0</v>
      </c>
      <c r="T172" s="11">
        <f>SUM(S172*$D172*$E172*$F172*$G172*$T$10)</f>
        <v>0</v>
      </c>
      <c r="U172" s="12"/>
      <c r="V172" s="12">
        <f>SUM(U172*$D172*$E172*$F172*$G172*$V$10)</f>
        <v>0</v>
      </c>
      <c r="W172" s="13"/>
      <c r="X172" s="11">
        <f t="shared" si="577"/>
        <v>0</v>
      </c>
      <c r="Y172" s="11">
        <v>0</v>
      </c>
      <c r="Z172" s="11">
        <f>SUM(Y172*$D172*$E172*$F172*$G172*$Z$10)</f>
        <v>0</v>
      </c>
      <c r="AA172" s="11">
        <v>0</v>
      </c>
      <c r="AB172" s="11">
        <f>SUM(AA172*$D172*$E172*$F172*$G172*$AB$10)</f>
        <v>0</v>
      </c>
      <c r="AC172" s="11"/>
      <c r="AD172" s="11">
        <f>SUM(AC172*$D172*$E172*$F172*$G172*$AD$10)</f>
        <v>0</v>
      </c>
      <c r="AE172" s="11">
        <v>0</v>
      </c>
      <c r="AF172" s="11">
        <f>AE172*$D172*$E172*$F172*$H172*$AF$10</f>
        <v>0</v>
      </c>
      <c r="AG172" s="12"/>
      <c r="AH172" s="11">
        <f>AG172*$D172*$E172*$F172*$H172*$AH$10</f>
        <v>0</v>
      </c>
      <c r="AI172" s="116"/>
      <c r="AJ172" s="11">
        <f>SUM(AI172*$D172*$E172*$F172*$G172*$AJ$10)</f>
        <v>0</v>
      </c>
      <c r="AK172" s="12"/>
      <c r="AL172" s="12">
        <f>SUM(AK172*$D172*$E172*$F172*$G172*$AL$10)</f>
        <v>0</v>
      </c>
      <c r="AM172" s="11">
        <v>0</v>
      </c>
      <c r="AN172" s="11">
        <f>SUM(AM172*$D172*$E172*$F172*$G172*$AN$10)</f>
        <v>0</v>
      </c>
      <c r="AO172" s="11">
        <v>0</v>
      </c>
      <c r="AP172" s="11">
        <f>SUM(AO172*$D172*$E172*$F172*$G172*$AP$10)</f>
        <v>0</v>
      </c>
      <c r="AQ172" s="11"/>
      <c r="AR172" s="11">
        <f>SUM(AQ172*$D172*$E172*$F172*$G172*$AR$10)</f>
        <v>0</v>
      </c>
      <c r="AS172" s="11"/>
      <c r="AT172" s="11">
        <f>SUM(AS172*$D172*$E172*$F172*$G172*$AT$10)</f>
        <v>0</v>
      </c>
      <c r="AU172" s="11"/>
      <c r="AV172" s="11">
        <f>SUM(AU172*$D172*$E172*$F172*$G172*$AV$10)</f>
        <v>0</v>
      </c>
      <c r="AW172" s="11"/>
      <c r="AX172" s="11">
        <f>SUM(AW172*$D172*$E172*$F172*$G172*$AX$10)</f>
        <v>0</v>
      </c>
      <c r="AY172" s="11">
        <v>0</v>
      </c>
      <c r="AZ172" s="11">
        <f>SUM(AY172*$D172*$E172*$F172*$G172*$AZ$10)</f>
        <v>0</v>
      </c>
      <c r="BA172" s="11">
        <v>0</v>
      </c>
      <c r="BB172" s="11">
        <f>SUM(BA172*$D172*$E172*$F172*$G172*$BB$10)</f>
        <v>0</v>
      </c>
      <c r="BC172" s="11">
        <v>0</v>
      </c>
      <c r="BD172" s="11">
        <f>SUM(BC172*$D172*$E172*$F172*$G172*$BD$10)</f>
        <v>0</v>
      </c>
      <c r="BE172" s="11">
        <v>0</v>
      </c>
      <c r="BF172" s="11">
        <f>SUM(BE172*$D172*$E172*$F172*$G172*$BF$10)</f>
        <v>0</v>
      </c>
      <c r="BG172" s="11"/>
      <c r="BH172" s="11">
        <f>SUM(BG172*$D172*$E172*$F172*$G172*$BH$10)</f>
        <v>0</v>
      </c>
      <c r="BI172" s="11">
        <v>0</v>
      </c>
      <c r="BJ172" s="11">
        <f>BI172*$D172*$E172*$F172*$H172*$BJ$10</f>
        <v>0</v>
      </c>
      <c r="BK172" s="11">
        <v>0</v>
      </c>
      <c r="BL172" s="11">
        <f>BK172*$D172*$E172*$F172*$H172*$BL$10</f>
        <v>0</v>
      </c>
      <c r="BM172" s="76">
        <v>0</v>
      </c>
      <c r="BN172" s="11">
        <f>BM172*$D172*$E172*$F172*$H172*$BN$10</f>
        <v>0</v>
      </c>
      <c r="BO172" s="11">
        <v>0</v>
      </c>
      <c r="BP172" s="11">
        <f>BO172*$D172*$E172*$F172*$H172*$BP$10</f>
        <v>0</v>
      </c>
      <c r="BQ172" s="12">
        <v>0</v>
      </c>
      <c r="BR172" s="11">
        <f>BQ172*$D172*$E172*$F172*$H172*$BR$10</f>
        <v>0</v>
      </c>
      <c r="BS172" s="120">
        <v>3</v>
      </c>
      <c r="BT172" s="115">
        <f>BS172*$D172*$E172*$F172*$H172*$BT$10</f>
        <v>26615.232</v>
      </c>
      <c r="BU172" s="11"/>
      <c r="BV172" s="11">
        <f>BU172*$D172*$E172*$F172*$H172*$BV$10</f>
        <v>0</v>
      </c>
      <c r="BW172" s="12"/>
      <c r="BX172" s="11">
        <f>BW172*$D172*$E172*$F172*$H172*$BX$10</f>
        <v>0</v>
      </c>
      <c r="BY172" s="71"/>
      <c r="BZ172" s="11">
        <f>BY172*$D172*$E172*$F172*$H172*$BZ$10</f>
        <v>0</v>
      </c>
      <c r="CA172" s="11"/>
      <c r="CB172" s="11">
        <f>CA172*$D172*$E172*$F172*$H172*$CB$10</f>
        <v>0</v>
      </c>
      <c r="CC172" s="11"/>
      <c r="CD172" s="11">
        <f>CC172*$D172*$E172*$F172*$H172*$CD$10</f>
        <v>0</v>
      </c>
      <c r="CE172" s="11">
        <v>0</v>
      </c>
      <c r="CF172" s="11">
        <f>CE172*$D172*$E172*$F172*$H172*$CF$10</f>
        <v>0</v>
      </c>
      <c r="CG172" s="11"/>
      <c r="CH172" s="11">
        <f>CG172*$D172*$E172*$F172*$H172*$CH$10</f>
        <v>0</v>
      </c>
      <c r="CI172" s="12"/>
      <c r="CJ172" s="11">
        <f>CI172*$D172*$E172*$F172*$H172*$CJ$10</f>
        <v>0</v>
      </c>
      <c r="CK172" s="11"/>
      <c r="CL172" s="11">
        <f>CK172*$D172*$E172*$F172*$H172*$CL$10</f>
        <v>0</v>
      </c>
      <c r="CM172" s="12"/>
      <c r="CN172" s="11">
        <f>CM172*$D172*$E172*$F172*$I172*$CN$10</f>
        <v>0</v>
      </c>
      <c r="CO172" s="11"/>
      <c r="CP172" s="11">
        <f>CO172*$D172*$E172*$F172*$J172*$CP$10</f>
        <v>0</v>
      </c>
      <c r="CQ172" s="11"/>
      <c r="CR172" s="11">
        <f>CQ172*D172*E172*F172</f>
        <v>0</v>
      </c>
      <c r="CS172" s="43">
        <f t="shared" si="666"/>
        <v>3</v>
      </c>
      <c r="CT172" s="43">
        <f t="shared" si="666"/>
        <v>26615.232</v>
      </c>
      <c r="CU172" s="42">
        <f t="shared" si="575"/>
        <v>3</v>
      </c>
    </row>
    <row r="173" spans="1:99" ht="45" x14ac:dyDescent="0.25">
      <c r="A173" s="47"/>
      <c r="B173" s="47">
        <v>121</v>
      </c>
      <c r="C173" s="16" t="s">
        <v>281</v>
      </c>
      <c r="D173" s="8">
        <v>11480</v>
      </c>
      <c r="E173" s="9">
        <v>9.74</v>
      </c>
      <c r="F173" s="19">
        <v>1</v>
      </c>
      <c r="G173" s="8">
        <v>1.4</v>
      </c>
      <c r="H173" s="8">
        <v>1.68</v>
      </c>
      <c r="I173" s="8">
        <v>2.23</v>
      </c>
      <c r="J173" s="10">
        <v>2.57</v>
      </c>
      <c r="K173" s="26">
        <v>150</v>
      </c>
      <c r="L173" s="11">
        <f>SUM(K173*$D173*$E173*$F173*$G173*$L$10)</f>
        <v>23481192</v>
      </c>
      <c r="M173" s="26"/>
      <c r="N173" s="11">
        <f t="shared" si="576"/>
        <v>0</v>
      </c>
      <c r="O173" s="26"/>
      <c r="P173" s="11">
        <f>SUM(O173*$D173*$E173*$F173*$G173*$P$10)</f>
        <v>0</v>
      </c>
      <c r="Q173" s="73"/>
      <c r="R173" s="11">
        <f>SUM(Q173*$D173*$E173*$F173*$G173*$R$10)</f>
        <v>0</v>
      </c>
      <c r="S173" s="26"/>
      <c r="T173" s="11">
        <f>SUM(S173*$D173*$E173*$F173*$G173*$T$10)</f>
        <v>0</v>
      </c>
      <c r="U173" s="12"/>
      <c r="V173" s="12">
        <f>SUM(U173*$D173*$E173*$F173*$G173*$V$10)</f>
        <v>0</v>
      </c>
      <c r="W173" s="13"/>
      <c r="X173" s="11">
        <f t="shared" si="577"/>
        <v>0</v>
      </c>
      <c r="Y173" s="26"/>
      <c r="Z173" s="11">
        <f>SUM(Y173*$D173*$E173*$F173*$G173*$Z$10)</f>
        <v>0</v>
      </c>
      <c r="AA173" s="26"/>
      <c r="AB173" s="11">
        <f>SUM(AA173*$D173*$E173*$F173*$G173*$AB$10)</f>
        <v>0</v>
      </c>
      <c r="AC173" s="26"/>
      <c r="AD173" s="11">
        <f>SUM(AC173*$D173*$E173*$F173*$G173*$AD$10)</f>
        <v>0</v>
      </c>
      <c r="AE173" s="26"/>
      <c r="AF173" s="11">
        <f>AE173*$D173*$E173*$F173*$H173*$AF$10</f>
        <v>0</v>
      </c>
      <c r="AG173" s="73"/>
      <c r="AH173" s="11">
        <f>AG173*$D173*$E173*$F173*$H173*$AH$10</f>
        <v>0</v>
      </c>
      <c r="AI173" s="116"/>
      <c r="AJ173" s="11">
        <f>SUM(AI173*$D173*$E173*$F173*$G173*$AJ$10)</f>
        <v>0</v>
      </c>
      <c r="AK173" s="73"/>
      <c r="AL173" s="12">
        <f>SUM(AK173*$D173*$E173*$F173*$G173*$AL$10)</f>
        <v>0</v>
      </c>
      <c r="AM173" s="26"/>
      <c r="AN173" s="11">
        <f>SUM(AM173*$D173*$E173*$F173*$G173*$AN$10)</f>
        <v>0</v>
      </c>
      <c r="AO173" s="26"/>
      <c r="AP173" s="11">
        <f>SUM(AO173*$D173*$E173*$F173*$G173*$AP$10)</f>
        <v>0</v>
      </c>
      <c r="AQ173" s="26">
        <v>100</v>
      </c>
      <c r="AR173" s="11">
        <f>SUM(AQ173*$D173*$E173*$F173*$G173*$AR$10)</f>
        <v>15654127.999999998</v>
      </c>
      <c r="AS173" s="26"/>
      <c r="AT173" s="11">
        <f>SUM(AS173*$D173*$E173*$F173*$G173*$AT$10)</f>
        <v>0</v>
      </c>
      <c r="AU173" s="11"/>
      <c r="AV173" s="11">
        <f>SUM(AU173*$D173*$E173*$F173*$G173*$AV$10)</f>
        <v>0</v>
      </c>
      <c r="AW173" s="26"/>
      <c r="AX173" s="11">
        <f>SUM(AW173*$D173*$E173*$F173*$G173*$AX$10)</f>
        <v>0</v>
      </c>
      <c r="AY173" s="26"/>
      <c r="AZ173" s="11">
        <f>SUM(AY173*$D173*$E173*$F173*$G173*$AZ$10)</f>
        <v>0</v>
      </c>
      <c r="BA173" s="26"/>
      <c r="BB173" s="11">
        <f>SUM(BA173*$D173*$E173*$F173*$G173*$BB$10)</f>
        <v>0</v>
      </c>
      <c r="BC173" s="26"/>
      <c r="BD173" s="11">
        <f>SUM(BC173*$D173*$E173*$F173*$G173*$BD$10)</f>
        <v>0</v>
      </c>
      <c r="BE173" s="26"/>
      <c r="BF173" s="11">
        <f>SUM(BE173*$D173*$E173*$F173*$G173*$BF$10)</f>
        <v>0</v>
      </c>
      <c r="BG173" s="11"/>
      <c r="BH173" s="11">
        <f>SUM(BG173*$D173*$E173*$F173*$G173*$BH$10)</f>
        <v>0</v>
      </c>
      <c r="BI173" s="26"/>
      <c r="BJ173" s="11">
        <f>BI173*$D173*$E173*$F173*$H173*$BJ$10</f>
        <v>0</v>
      </c>
      <c r="BK173" s="26"/>
      <c r="BL173" s="11">
        <f>BK173*$D173*$E173*$F173*$H173*$BL$10</f>
        <v>0</v>
      </c>
      <c r="BM173" s="77">
        <v>100</v>
      </c>
      <c r="BN173" s="11">
        <f>BM173*$D173*$E173*$F173*$H173*$BN$10</f>
        <v>18784953.599999998</v>
      </c>
      <c r="BO173" s="26"/>
      <c r="BP173" s="11">
        <f>BO173*$D173*$E173*$F173*$H173*$BP$10</f>
        <v>0</v>
      </c>
      <c r="BQ173" s="73">
        <v>25</v>
      </c>
      <c r="BR173" s="11">
        <f>BQ173*$D173*$E173*$F173*$H173*$BR$10</f>
        <v>4696238.3999999994</v>
      </c>
      <c r="BS173" s="115"/>
      <c r="BT173" s="115">
        <f>BS173*$D173*$E173*$F173*$H173*$BT$10</f>
        <v>0</v>
      </c>
      <c r="BU173" s="26"/>
      <c r="BV173" s="11">
        <f>BU173*$D173*$E173*$F173*$H173*$BV$10</f>
        <v>0</v>
      </c>
      <c r="BW173" s="73"/>
      <c r="BX173" s="11">
        <f>BW173*$D173*$E173*$F173*$H173*$BX$10</f>
        <v>0</v>
      </c>
      <c r="BY173" s="26"/>
      <c r="BZ173" s="11">
        <f>BY173*$D173*$E173*$F173*$H173*$BZ$10</f>
        <v>0</v>
      </c>
      <c r="CA173" s="26"/>
      <c r="CB173" s="11">
        <f>CA173*$D173*$E173*$F173*$H173*$CB$10</f>
        <v>0</v>
      </c>
      <c r="CC173" s="26"/>
      <c r="CD173" s="11">
        <f>CC173*$D173*$E173*$F173*$H173*$CD$10</f>
        <v>0</v>
      </c>
      <c r="CE173" s="26"/>
      <c r="CF173" s="11">
        <f>CE173*$D173*$E173*$F173*$H173*$CF$10</f>
        <v>0</v>
      </c>
      <c r="CG173" s="11"/>
      <c r="CH173" s="11">
        <f>CG173*$D173*$E173*$F173*$H173*$CH$10</f>
        <v>0</v>
      </c>
      <c r="CI173" s="12"/>
      <c r="CJ173" s="11">
        <f>CI173*$D173*$E173*$F173*$H173*$CJ$10</f>
        <v>0</v>
      </c>
      <c r="CK173" s="26"/>
      <c r="CL173" s="11">
        <f>CK173*$D173*$E173*$F173*$H173*$CL$10</f>
        <v>0</v>
      </c>
      <c r="CM173" s="73"/>
      <c r="CN173" s="11">
        <f>CM173*$D173*$E173*$F173*$I173*$CN$10</f>
        <v>0</v>
      </c>
      <c r="CO173" s="26"/>
      <c r="CP173" s="11">
        <f>CO173*$D173*$E173*$F173*$J173*$CP$10</f>
        <v>0</v>
      </c>
      <c r="CQ173" s="11"/>
      <c r="CR173" s="11">
        <f>CQ173*D173*E173*F173</f>
        <v>0</v>
      </c>
      <c r="CS173" s="43">
        <f t="shared" si="666"/>
        <v>375</v>
      </c>
      <c r="CT173" s="43">
        <f t="shared" si="666"/>
        <v>62616511.999999993</v>
      </c>
      <c r="CU173" s="42">
        <f t="shared" si="575"/>
        <v>375</v>
      </c>
    </row>
    <row r="174" spans="1:99" ht="30" x14ac:dyDescent="0.25">
      <c r="A174" s="47"/>
      <c r="B174" s="47">
        <v>122</v>
      </c>
      <c r="C174" s="16" t="s">
        <v>282</v>
      </c>
      <c r="D174" s="8">
        <v>11480</v>
      </c>
      <c r="E174" s="18">
        <v>7.4</v>
      </c>
      <c r="F174" s="19">
        <v>1</v>
      </c>
      <c r="G174" s="8">
        <v>1.4</v>
      </c>
      <c r="H174" s="8">
        <v>1.68</v>
      </c>
      <c r="I174" s="8">
        <v>2.23</v>
      </c>
      <c r="J174" s="10">
        <v>2.57</v>
      </c>
      <c r="K174" s="26"/>
      <c r="L174" s="11">
        <f>SUM(K174*$D174*$E174*$F174*$G174*$L$10)</f>
        <v>0</v>
      </c>
      <c r="M174" s="26"/>
      <c r="N174" s="11">
        <f t="shared" si="576"/>
        <v>0</v>
      </c>
      <c r="O174" s="26"/>
      <c r="P174" s="11">
        <f>SUM(O174*$D174*$E174*$F174*$G174*$P$10)</f>
        <v>0</v>
      </c>
      <c r="Q174" s="73"/>
      <c r="R174" s="11">
        <f>SUM(Q174*$D174*$E174*$F174*$G174*$R$10)</f>
        <v>0</v>
      </c>
      <c r="S174" s="26"/>
      <c r="T174" s="11">
        <f>SUM(S174*$D174*$E174*$F174*$G174*$T$10)</f>
        <v>0</v>
      </c>
      <c r="U174" s="12"/>
      <c r="V174" s="12">
        <f>SUM(U174*$D174*$E174*$F174*$G174*$V$10)</f>
        <v>0</v>
      </c>
      <c r="W174" s="13"/>
      <c r="X174" s="11">
        <f t="shared" si="577"/>
        <v>0</v>
      </c>
      <c r="Y174" s="26"/>
      <c r="Z174" s="11">
        <f>SUM(Y174*$D174*$E174*$F174*$G174*$Z$10)</f>
        <v>0</v>
      </c>
      <c r="AA174" s="26"/>
      <c r="AB174" s="11">
        <f>SUM(AA174*$D174*$E174*$F174*$G174*$AB$10)</f>
        <v>0</v>
      </c>
      <c r="AC174" s="26"/>
      <c r="AD174" s="11">
        <f>SUM(AC174*$D174*$E174*$F174*$G174*$AD$10)</f>
        <v>0</v>
      </c>
      <c r="AE174" s="26"/>
      <c r="AF174" s="11">
        <f>AE174*$D174*$E174*$F174*$H174*$AF$10</f>
        <v>0</v>
      </c>
      <c r="AG174" s="73"/>
      <c r="AH174" s="11">
        <f>AG174*$D174*$E174*$F174*$H174*$AH$10</f>
        <v>0</v>
      </c>
      <c r="AI174" s="116"/>
      <c r="AJ174" s="11">
        <f>SUM(AI174*$D174*$E174*$F174*$G174*$AJ$10)</f>
        <v>0</v>
      </c>
      <c r="AK174" s="73"/>
      <c r="AL174" s="12">
        <f>SUM(AK174*$D174*$E174*$F174*$G174*$AL$10)</f>
        <v>0</v>
      </c>
      <c r="AM174" s="26"/>
      <c r="AN174" s="11">
        <f>SUM(AM174*$D174*$E174*$F174*$G174*$AN$10)</f>
        <v>0</v>
      </c>
      <c r="AO174" s="26"/>
      <c r="AP174" s="11">
        <f>SUM(AO174*$D174*$E174*$F174*$G174*$AP$10)</f>
        <v>0</v>
      </c>
      <c r="AQ174" s="26"/>
      <c r="AR174" s="11">
        <f>SUM(AQ174*$D174*$E174*$F174*$G174*$AR$10)</f>
        <v>0</v>
      </c>
      <c r="AS174" s="26"/>
      <c r="AT174" s="11">
        <f>SUM(AS174*$D174*$E174*$F174*$G174*$AT$10)</f>
        <v>0</v>
      </c>
      <c r="AU174" s="11"/>
      <c r="AV174" s="11">
        <f>SUM(AU174*$D174*$E174*$F174*$G174*$AV$10)</f>
        <v>0</v>
      </c>
      <c r="AW174" s="26"/>
      <c r="AX174" s="11">
        <f>SUM(AW174*$D174*$E174*$F174*$G174*$AX$10)</f>
        <v>0</v>
      </c>
      <c r="AY174" s="26"/>
      <c r="AZ174" s="11">
        <f>SUM(AY174*$D174*$E174*$F174*$G174*$AZ$10)</f>
        <v>0</v>
      </c>
      <c r="BA174" s="26"/>
      <c r="BB174" s="11">
        <f>SUM(BA174*$D174*$E174*$F174*$G174*$BB$10)</f>
        <v>0</v>
      </c>
      <c r="BC174" s="26"/>
      <c r="BD174" s="11">
        <f>SUM(BC174*$D174*$E174*$F174*$G174*$BD$10)</f>
        <v>0</v>
      </c>
      <c r="BE174" s="26"/>
      <c r="BF174" s="11">
        <f>SUM(BE174*$D174*$E174*$F174*$G174*$BF$10)</f>
        <v>0</v>
      </c>
      <c r="BG174" s="11"/>
      <c r="BH174" s="11">
        <f>SUM(BG174*$D174*$E174*$F174*$G174*$BH$10)</f>
        <v>0</v>
      </c>
      <c r="BI174" s="26"/>
      <c r="BJ174" s="11">
        <f>BI174*$D174*$E174*$F174*$H174*$BJ$10</f>
        <v>0</v>
      </c>
      <c r="BK174" s="26"/>
      <c r="BL174" s="11">
        <f>BK174*$D174*$E174*$F174*$H174*$BL$10</f>
        <v>0</v>
      </c>
      <c r="BM174" s="77"/>
      <c r="BN174" s="11">
        <f>BM174*$D174*$E174*$F174*$H174*$BN$10</f>
        <v>0</v>
      </c>
      <c r="BO174" s="26"/>
      <c r="BP174" s="11">
        <f>BO174*$D174*$E174*$F174*$H174*$BP$10</f>
        <v>0</v>
      </c>
      <c r="BQ174" s="73"/>
      <c r="BR174" s="11">
        <f>BQ174*$D174*$E174*$F174*$H174*$BR$10</f>
        <v>0</v>
      </c>
      <c r="BS174" s="115"/>
      <c r="BT174" s="115">
        <f>BS174*$D174*$E174*$F174*$H174*$BT$10</f>
        <v>0</v>
      </c>
      <c r="BU174" s="26"/>
      <c r="BV174" s="11">
        <f>BU174*$D174*$E174*$F174*$H174*$BV$10</f>
        <v>0</v>
      </c>
      <c r="BW174" s="73"/>
      <c r="BX174" s="11">
        <f>BW174*$D174*$E174*$F174*$H174*$BX$10</f>
        <v>0</v>
      </c>
      <c r="BY174" s="26"/>
      <c r="BZ174" s="11">
        <f>BY174*$D174*$E174*$F174*$H174*$BZ$10</f>
        <v>0</v>
      </c>
      <c r="CA174" s="26"/>
      <c r="CB174" s="11">
        <f>CA174*$D174*$E174*$F174*$H174*$CB$10</f>
        <v>0</v>
      </c>
      <c r="CC174" s="26"/>
      <c r="CD174" s="11">
        <f>CC174*$D174*$E174*$F174*$H174*$CD$10</f>
        <v>0</v>
      </c>
      <c r="CE174" s="26"/>
      <c r="CF174" s="11">
        <f>CE174*$D174*$E174*$F174*$H174*$CF$10</f>
        <v>0</v>
      </c>
      <c r="CG174" s="11"/>
      <c r="CH174" s="11">
        <f>CG174*$D174*$E174*$F174*$H174*$CH$10</f>
        <v>0</v>
      </c>
      <c r="CI174" s="12"/>
      <c r="CJ174" s="11">
        <f>CI174*$D174*$E174*$F174*$H174*$CJ$10</f>
        <v>0</v>
      </c>
      <c r="CK174" s="26"/>
      <c r="CL174" s="11">
        <f>CK174*$D174*$E174*$F174*$H174*$CL$10</f>
        <v>0</v>
      </c>
      <c r="CM174" s="73"/>
      <c r="CN174" s="11">
        <f>CM174*$D174*$E174*$F174*$I174*$CN$10</f>
        <v>0</v>
      </c>
      <c r="CO174" s="26"/>
      <c r="CP174" s="11">
        <f>CO174*$D174*$E174*$F174*$J174*$CP$10</f>
        <v>0</v>
      </c>
      <c r="CQ174" s="11"/>
      <c r="CR174" s="11">
        <f>CQ174*D174*E174*F174</f>
        <v>0</v>
      </c>
      <c r="CS174" s="43">
        <f t="shared" si="666"/>
        <v>0</v>
      </c>
      <c r="CT174" s="43">
        <f t="shared" si="666"/>
        <v>0</v>
      </c>
      <c r="CU174" s="42">
        <f t="shared" si="575"/>
        <v>0</v>
      </c>
    </row>
    <row r="175" spans="1:99" x14ac:dyDescent="0.25">
      <c r="A175" s="97">
        <v>37</v>
      </c>
      <c r="B175" s="97"/>
      <c r="C175" s="80" t="s">
        <v>283</v>
      </c>
      <c r="D175" s="85">
        <v>11480</v>
      </c>
      <c r="E175" s="87">
        <v>1</v>
      </c>
      <c r="F175" s="82">
        <v>1</v>
      </c>
      <c r="G175" s="85">
        <v>1.4</v>
      </c>
      <c r="H175" s="85">
        <v>1.68</v>
      </c>
      <c r="I175" s="85">
        <v>2.23</v>
      </c>
      <c r="J175" s="90">
        <v>2.57</v>
      </c>
      <c r="K175" s="24">
        <f>SUM(K176:K187)</f>
        <v>0</v>
      </c>
      <c r="L175" s="24">
        <f>SUM(L176:L187)</f>
        <v>0</v>
      </c>
      <c r="M175" s="24">
        <f>SUM(M176:M187)</f>
        <v>0</v>
      </c>
      <c r="N175" s="24">
        <f t="shared" ref="N175:CH175" si="667">SUM(N176:N187)</f>
        <v>0</v>
      </c>
      <c r="O175" s="24">
        <f t="shared" si="667"/>
        <v>0</v>
      </c>
      <c r="P175" s="24">
        <f t="shared" si="667"/>
        <v>0</v>
      </c>
      <c r="Q175" s="25">
        <f t="shared" si="667"/>
        <v>0</v>
      </c>
      <c r="R175" s="24">
        <f t="shared" si="667"/>
        <v>0</v>
      </c>
      <c r="S175" s="24">
        <f t="shared" si="667"/>
        <v>0</v>
      </c>
      <c r="T175" s="24">
        <f t="shared" si="667"/>
        <v>0</v>
      </c>
      <c r="U175" s="91">
        <f t="shared" si="667"/>
        <v>0</v>
      </c>
      <c r="V175" s="91">
        <f t="shared" si="667"/>
        <v>0</v>
      </c>
      <c r="W175" s="24">
        <f t="shared" si="667"/>
        <v>0</v>
      </c>
      <c r="X175" s="24">
        <f t="shared" si="667"/>
        <v>0</v>
      </c>
      <c r="Y175" s="24">
        <f t="shared" si="667"/>
        <v>0</v>
      </c>
      <c r="Z175" s="24">
        <f t="shared" si="667"/>
        <v>0</v>
      </c>
      <c r="AA175" s="24">
        <f t="shared" si="667"/>
        <v>0</v>
      </c>
      <c r="AB175" s="24">
        <f t="shared" si="667"/>
        <v>0</v>
      </c>
      <c r="AC175" s="24">
        <f>SUM(AC176:AC187)</f>
        <v>0</v>
      </c>
      <c r="AD175" s="24">
        <f>SUM(AD176:AD187)</f>
        <v>0</v>
      </c>
      <c r="AE175" s="24">
        <f t="shared" si="667"/>
        <v>0</v>
      </c>
      <c r="AF175" s="24">
        <f t="shared" si="667"/>
        <v>0</v>
      </c>
      <c r="AG175" s="25">
        <f t="shared" si="667"/>
        <v>0</v>
      </c>
      <c r="AH175" s="24">
        <f t="shared" si="667"/>
        <v>0</v>
      </c>
      <c r="AI175" s="123">
        <v>0</v>
      </c>
      <c r="AJ175" s="92">
        <f t="shared" si="667"/>
        <v>0</v>
      </c>
      <c r="AK175" s="91">
        <f>SUM(AK176:AK187)</f>
        <v>0</v>
      </c>
      <c r="AL175" s="91">
        <f>SUM(AL176:AL187)</f>
        <v>0</v>
      </c>
      <c r="AM175" s="24">
        <f t="shared" si="667"/>
        <v>0</v>
      </c>
      <c r="AN175" s="24">
        <f t="shared" si="667"/>
        <v>0</v>
      </c>
      <c r="AO175" s="24">
        <f t="shared" si="667"/>
        <v>0</v>
      </c>
      <c r="AP175" s="24">
        <f t="shared" si="667"/>
        <v>0</v>
      </c>
      <c r="AQ175" s="24">
        <f t="shared" si="667"/>
        <v>0</v>
      </c>
      <c r="AR175" s="24">
        <f t="shared" si="667"/>
        <v>0</v>
      </c>
      <c r="AS175" s="24">
        <f t="shared" si="667"/>
        <v>360</v>
      </c>
      <c r="AT175" s="24">
        <f t="shared" si="667"/>
        <v>8273704.879999999</v>
      </c>
      <c r="AU175" s="24">
        <f t="shared" si="667"/>
        <v>0</v>
      </c>
      <c r="AV175" s="24">
        <f t="shared" si="667"/>
        <v>0</v>
      </c>
      <c r="AW175" s="24">
        <f t="shared" si="667"/>
        <v>0</v>
      </c>
      <c r="AX175" s="24">
        <f t="shared" si="667"/>
        <v>0</v>
      </c>
      <c r="AY175" s="24">
        <f t="shared" si="667"/>
        <v>0</v>
      </c>
      <c r="AZ175" s="24">
        <f t="shared" si="667"/>
        <v>0</v>
      </c>
      <c r="BA175" s="24">
        <f t="shared" si="667"/>
        <v>0</v>
      </c>
      <c r="BB175" s="24">
        <f t="shared" si="667"/>
        <v>0</v>
      </c>
      <c r="BC175" s="24">
        <f t="shared" si="667"/>
        <v>0</v>
      </c>
      <c r="BD175" s="24">
        <f t="shared" si="667"/>
        <v>0</v>
      </c>
      <c r="BE175" s="24">
        <f t="shared" si="667"/>
        <v>0</v>
      </c>
      <c r="BF175" s="24">
        <f t="shared" si="667"/>
        <v>0</v>
      </c>
      <c r="BG175" s="24">
        <f t="shared" si="667"/>
        <v>0</v>
      </c>
      <c r="BH175" s="24">
        <f t="shared" si="667"/>
        <v>0</v>
      </c>
      <c r="BI175" s="24">
        <f t="shared" si="667"/>
        <v>0</v>
      </c>
      <c r="BJ175" s="24">
        <f t="shared" si="667"/>
        <v>0</v>
      </c>
      <c r="BK175" s="24">
        <f>SUM(BK176:BK187)</f>
        <v>0</v>
      </c>
      <c r="BL175" s="24">
        <f>SUM(BL176:BL187)</f>
        <v>0</v>
      </c>
      <c r="BM175" s="24">
        <f>SUM(BM176:BM187)</f>
        <v>0</v>
      </c>
      <c r="BN175" s="24">
        <f>SUM(BN176:BN187)</f>
        <v>0</v>
      </c>
      <c r="BO175" s="24">
        <f t="shared" si="667"/>
        <v>0</v>
      </c>
      <c r="BP175" s="24">
        <f t="shared" si="667"/>
        <v>0</v>
      </c>
      <c r="BQ175" s="25">
        <f t="shared" si="667"/>
        <v>0</v>
      </c>
      <c r="BR175" s="24">
        <f t="shared" si="667"/>
        <v>0</v>
      </c>
      <c r="BS175" s="122">
        <v>0</v>
      </c>
      <c r="BT175" s="122">
        <f t="shared" si="667"/>
        <v>0</v>
      </c>
      <c r="BU175" s="24">
        <f t="shared" si="667"/>
        <v>0</v>
      </c>
      <c r="BV175" s="24">
        <f t="shared" si="667"/>
        <v>0</v>
      </c>
      <c r="BW175" s="25">
        <f t="shared" si="667"/>
        <v>20</v>
      </c>
      <c r="BX175" s="24">
        <f t="shared" si="667"/>
        <v>702024.96</v>
      </c>
      <c r="BY175" s="24">
        <f t="shared" si="667"/>
        <v>0</v>
      </c>
      <c r="BZ175" s="24">
        <f t="shared" si="667"/>
        <v>0</v>
      </c>
      <c r="CA175" s="24">
        <f t="shared" si="667"/>
        <v>0</v>
      </c>
      <c r="CB175" s="24">
        <f t="shared" si="667"/>
        <v>0</v>
      </c>
      <c r="CC175" s="24">
        <f t="shared" si="667"/>
        <v>0</v>
      </c>
      <c r="CD175" s="24">
        <f t="shared" si="667"/>
        <v>0</v>
      </c>
      <c r="CE175" s="24">
        <f t="shared" si="667"/>
        <v>0</v>
      </c>
      <c r="CF175" s="24">
        <f t="shared" si="667"/>
        <v>0</v>
      </c>
      <c r="CG175" s="24">
        <f t="shared" si="667"/>
        <v>0</v>
      </c>
      <c r="CH175" s="24">
        <f t="shared" si="667"/>
        <v>0</v>
      </c>
      <c r="CI175" s="25">
        <f t="shared" ref="CI175:CT175" si="668">SUM(CI176:CI187)</f>
        <v>0</v>
      </c>
      <c r="CJ175" s="24">
        <f t="shared" si="668"/>
        <v>0</v>
      </c>
      <c r="CK175" s="24">
        <f t="shared" si="668"/>
        <v>0</v>
      </c>
      <c r="CL175" s="24">
        <f t="shared" si="668"/>
        <v>0</v>
      </c>
      <c r="CM175" s="25">
        <v>0</v>
      </c>
      <c r="CN175" s="24">
        <f t="shared" si="668"/>
        <v>0</v>
      </c>
      <c r="CO175" s="24">
        <f t="shared" si="668"/>
        <v>0</v>
      </c>
      <c r="CP175" s="24">
        <f t="shared" si="668"/>
        <v>0</v>
      </c>
      <c r="CQ175" s="24">
        <f t="shared" si="668"/>
        <v>0</v>
      </c>
      <c r="CR175" s="24">
        <f t="shared" si="668"/>
        <v>0</v>
      </c>
      <c r="CS175" s="92">
        <f t="shared" si="668"/>
        <v>380</v>
      </c>
      <c r="CT175" s="92">
        <f t="shared" si="668"/>
        <v>8975729.8399999999</v>
      </c>
      <c r="CU175" s="42"/>
    </row>
    <row r="176" spans="1:99" ht="60" x14ac:dyDescent="0.25">
      <c r="A176" s="47"/>
      <c r="B176" s="47">
        <v>123</v>
      </c>
      <c r="C176" s="16" t="s">
        <v>284</v>
      </c>
      <c r="D176" s="8">
        <v>11480</v>
      </c>
      <c r="E176" s="9">
        <v>1.61</v>
      </c>
      <c r="F176" s="19">
        <v>1</v>
      </c>
      <c r="G176" s="8">
        <v>1.4</v>
      </c>
      <c r="H176" s="8">
        <v>1.68</v>
      </c>
      <c r="I176" s="8">
        <v>2.23</v>
      </c>
      <c r="J176" s="10">
        <v>2.57</v>
      </c>
      <c r="K176" s="11"/>
      <c r="L176" s="11">
        <f t="shared" ref="L176:L187" si="669">SUM(K176*$D176*$E176*$F176*$G176*$L$10)</f>
        <v>0</v>
      </c>
      <c r="M176" s="11"/>
      <c r="N176" s="11">
        <f t="shared" si="576"/>
        <v>0</v>
      </c>
      <c r="O176" s="11"/>
      <c r="P176" s="11">
        <f t="shared" ref="P176:P187" si="670">SUM(O176*$D176*$E176*$F176*$G176*$P$10)</f>
        <v>0</v>
      </c>
      <c r="Q176" s="12"/>
      <c r="R176" s="11">
        <f t="shared" ref="R176:R187" si="671">SUM(Q176*$D176*$E176*$F176*$G176*$R$10)</f>
        <v>0</v>
      </c>
      <c r="S176" s="11"/>
      <c r="T176" s="11">
        <f t="shared" ref="T176:T187" si="672">SUM(S176*$D176*$E176*$F176*$G176*$T$10)</f>
        <v>0</v>
      </c>
      <c r="U176" s="12"/>
      <c r="V176" s="12">
        <f t="shared" ref="V176:V187" si="673">SUM(U176*$D176*$E176*$F176*$G176*$V$10)</f>
        <v>0</v>
      </c>
      <c r="W176" s="13"/>
      <c r="X176" s="11">
        <f t="shared" si="577"/>
        <v>0</v>
      </c>
      <c r="Y176" s="11"/>
      <c r="Z176" s="11">
        <f t="shared" ref="Z176:Z187" si="674">SUM(Y176*$D176*$E176*$F176*$G176*$Z$10)</f>
        <v>0</v>
      </c>
      <c r="AA176" s="11"/>
      <c r="AB176" s="11">
        <f t="shared" ref="AB176:AB187" si="675">SUM(AA176*$D176*$E176*$F176*$G176*$AB$10)</f>
        <v>0</v>
      </c>
      <c r="AC176" s="11"/>
      <c r="AD176" s="11">
        <f t="shared" ref="AD176:AD187" si="676">SUM(AC176*$D176*$E176*$F176*$G176*$AD$10)</f>
        <v>0</v>
      </c>
      <c r="AE176" s="11"/>
      <c r="AF176" s="11">
        <f t="shared" ref="AF176:AF187" si="677">AE176*$D176*$E176*$F176*$H176*$AF$10</f>
        <v>0</v>
      </c>
      <c r="AG176" s="12"/>
      <c r="AH176" s="11">
        <f t="shared" ref="AH176:AH187" si="678">AG176*$D176*$E176*$F176*$H176*$AH$10</f>
        <v>0</v>
      </c>
      <c r="AI176" s="116"/>
      <c r="AJ176" s="11">
        <f t="shared" ref="AJ176:AJ187" si="679">SUM(AI176*$D176*$E176*$F176*$G176*$AJ$10)</f>
        <v>0</v>
      </c>
      <c r="AK176" s="12"/>
      <c r="AL176" s="12">
        <f t="shared" ref="AL176:AL187" si="680">SUM(AK176*$D176*$E176*$F176*$G176*$AL$10)</f>
        <v>0</v>
      </c>
      <c r="AM176" s="11"/>
      <c r="AN176" s="11">
        <f t="shared" ref="AN176:AN187" si="681">SUM(AM176*$D176*$E176*$F176*$G176*$AN$10)</f>
        <v>0</v>
      </c>
      <c r="AO176" s="11"/>
      <c r="AP176" s="11">
        <f t="shared" ref="AP176:AP187" si="682">SUM(AO176*$D176*$E176*$F176*$G176*$AP$10)</f>
        <v>0</v>
      </c>
      <c r="AQ176" s="11"/>
      <c r="AR176" s="11">
        <f t="shared" ref="AR176:AR187" si="683">SUM(AQ176*$D176*$E176*$F176*$G176*$AR$10)</f>
        <v>0</v>
      </c>
      <c r="AS176" s="12">
        <v>5</v>
      </c>
      <c r="AT176" s="11">
        <f t="shared" ref="AT176:AT187" si="684">SUM(AS176*$D176*$E176*$F176*$G176*$AT$10)</f>
        <v>129379.59999999999</v>
      </c>
      <c r="AU176" s="11"/>
      <c r="AV176" s="11">
        <f t="shared" ref="AV176:AV187" si="685">SUM(AU176*$D176*$E176*$F176*$G176*$AV$10)</f>
        <v>0</v>
      </c>
      <c r="AW176" s="11"/>
      <c r="AX176" s="11">
        <f t="shared" ref="AX176:AX187" si="686">SUM(AW176*$D176*$E176*$F176*$G176*$AX$10)</f>
        <v>0</v>
      </c>
      <c r="AY176" s="11"/>
      <c r="AZ176" s="11">
        <f t="shared" ref="AZ176:AZ187" si="687">SUM(AY176*$D176*$E176*$F176*$G176*$AZ$10)</f>
        <v>0</v>
      </c>
      <c r="BA176" s="11"/>
      <c r="BB176" s="11">
        <f t="shared" ref="BB176:BB187" si="688">SUM(BA176*$D176*$E176*$F176*$G176*$BB$10)</f>
        <v>0</v>
      </c>
      <c r="BC176" s="11"/>
      <c r="BD176" s="11">
        <f t="shared" ref="BD176:BD187" si="689">SUM(BC176*$D176*$E176*$F176*$G176*$BD$10)</f>
        <v>0</v>
      </c>
      <c r="BE176" s="11"/>
      <c r="BF176" s="11">
        <f t="shared" ref="BF176:BF187" si="690">SUM(BE176*$D176*$E176*$F176*$G176*$BF$10)</f>
        <v>0</v>
      </c>
      <c r="BG176" s="11"/>
      <c r="BH176" s="11">
        <f t="shared" ref="BH176:BH187" si="691">SUM(BG176*$D176*$E176*$F176*$G176*$BH$10)</f>
        <v>0</v>
      </c>
      <c r="BI176" s="11"/>
      <c r="BJ176" s="11">
        <f t="shared" ref="BJ176:BJ187" si="692">BI176*$D176*$E176*$F176*$H176*$BJ$10</f>
        <v>0</v>
      </c>
      <c r="BK176" s="11"/>
      <c r="BL176" s="11">
        <f t="shared" ref="BL176:BL187" si="693">BK176*$D176*$E176*$F176*$H176*$BL$10</f>
        <v>0</v>
      </c>
      <c r="BM176" s="76"/>
      <c r="BN176" s="11">
        <f t="shared" ref="BN176:BN187" si="694">BM176*$D176*$E176*$F176*$H176*$BN$10</f>
        <v>0</v>
      </c>
      <c r="BO176" s="11"/>
      <c r="BP176" s="11">
        <f t="shared" ref="BP176:BP187" si="695">BO176*$D176*$E176*$F176*$H176*$BP$10</f>
        <v>0</v>
      </c>
      <c r="BQ176" s="12"/>
      <c r="BR176" s="11">
        <f t="shared" ref="BR176:BR187" si="696">BQ176*$D176*$E176*$F176*$H176*$BR$10</f>
        <v>0</v>
      </c>
      <c r="BS176" s="115"/>
      <c r="BT176" s="11">
        <f t="shared" ref="BT176:BT187" si="697">BS176*$D176*$E176*$F176*$H176*$BT$10</f>
        <v>0</v>
      </c>
      <c r="BU176" s="11"/>
      <c r="BV176" s="11">
        <f t="shared" ref="BV176:BV187" si="698">BU176*$D176*$E176*$F176*$H176*$BV$10</f>
        <v>0</v>
      </c>
      <c r="BW176" s="12"/>
      <c r="BX176" s="11">
        <f t="shared" ref="BX176:BX187" si="699">BW176*$D176*$E176*$F176*$H176*$BX$10</f>
        <v>0</v>
      </c>
      <c r="BY176" s="11"/>
      <c r="BZ176" s="11">
        <f t="shared" ref="BZ176:BZ187" si="700">BY176*$D176*$E176*$F176*$H176*$BZ$10</f>
        <v>0</v>
      </c>
      <c r="CA176" s="11"/>
      <c r="CB176" s="11">
        <f t="shared" ref="CB176:CB187" si="701">CA176*$D176*$E176*$F176*$H176*$CB$10</f>
        <v>0</v>
      </c>
      <c r="CC176" s="11"/>
      <c r="CD176" s="11">
        <f t="shared" ref="CD176:CD187" si="702">CC176*$D176*$E176*$F176*$H176*$CD$10</f>
        <v>0</v>
      </c>
      <c r="CE176" s="11"/>
      <c r="CF176" s="11">
        <f t="shared" ref="CF176:CF187" si="703">CE176*$D176*$E176*$F176*$H176*$CF$10</f>
        <v>0</v>
      </c>
      <c r="CG176" s="11"/>
      <c r="CH176" s="11">
        <f t="shared" ref="CH176:CH187" si="704">CG176*$D176*$E176*$F176*$H176*$CH$10</f>
        <v>0</v>
      </c>
      <c r="CI176" s="12"/>
      <c r="CJ176" s="11">
        <f t="shared" ref="CJ176:CJ187" si="705">CI176*$D176*$E176*$F176*$H176*$CJ$10</f>
        <v>0</v>
      </c>
      <c r="CK176" s="11"/>
      <c r="CL176" s="11">
        <f t="shared" ref="CL176:CL187" si="706">CK176*$D176*$E176*$F176*$H176*$CL$10</f>
        <v>0</v>
      </c>
      <c r="CM176" s="12"/>
      <c r="CN176" s="11">
        <f t="shared" ref="CN176:CN187" si="707">CM176*$D176*$E176*$F176*$I176*$CN$10</f>
        <v>0</v>
      </c>
      <c r="CO176" s="11"/>
      <c r="CP176" s="11">
        <f t="shared" ref="CP176:CP187" si="708">CO176*$D176*$E176*$F176*$J176*$CP$10</f>
        <v>0</v>
      </c>
      <c r="CQ176" s="11"/>
      <c r="CR176" s="11">
        <f t="shared" ref="CR176:CR187" si="709">CQ176*D176*E176*F176</f>
        <v>0</v>
      </c>
      <c r="CS176" s="43">
        <f t="shared" ref="CS176:CT187" si="710">SUM(M176+K176+W176+O176+Q176+Y176+U176+S176+AA176+AE176+AC176+AG176+AI176+AM176+BI176+BO176+AK176+AW176+AY176+CA176+CC176+BY176+CE176+CG176+BS176+BU176+AO176+AQ176+AS176+AU176+BK176+BM176+BQ176+BA176+BC176+BE176+BG176+BW176+CI176+CK176+CM176+CO176+CQ176)</f>
        <v>5</v>
      </c>
      <c r="CT176" s="43">
        <f t="shared" si="710"/>
        <v>129379.59999999999</v>
      </c>
      <c r="CU176" s="42">
        <f t="shared" si="575"/>
        <v>5</v>
      </c>
    </row>
    <row r="177" spans="1:100" ht="60" x14ac:dyDescent="0.25">
      <c r="A177" s="47"/>
      <c r="B177" s="47">
        <v>124</v>
      </c>
      <c r="C177" s="16" t="s">
        <v>285</v>
      </c>
      <c r="D177" s="8">
        <v>11480</v>
      </c>
      <c r="E177" s="9">
        <v>1.94</v>
      </c>
      <c r="F177" s="19">
        <v>1</v>
      </c>
      <c r="G177" s="8">
        <v>1.4</v>
      </c>
      <c r="H177" s="8">
        <v>1.68</v>
      </c>
      <c r="I177" s="8">
        <v>2.23</v>
      </c>
      <c r="J177" s="10">
        <v>2.57</v>
      </c>
      <c r="K177" s="11"/>
      <c r="L177" s="11">
        <f t="shared" si="669"/>
        <v>0</v>
      </c>
      <c r="M177" s="11"/>
      <c r="N177" s="11">
        <f t="shared" si="576"/>
        <v>0</v>
      </c>
      <c r="O177" s="11"/>
      <c r="P177" s="11">
        <f t="shared" si="670"/>
        <v>0</v>
      </c>
      <c r="Q177" s="12"/>
      <c r="R177" s="11">
        <f t="shared" si="671"/>
        <v>0</v>
      </c>
      <c r="S177" s="11"/>
      <c r="T177" s="11">
        <f t="shared" si="672"/>
        <v>0</v>
      </c>
      <c r="U177" s="12"/>
      <c r="V177" s="12">
        <f t="shared" si="673"/>
        <v>0</v>
      </c>
      <c r="W177" s="13"/>
      <c r="X177" s="11">
        <f t="shared" si="577"/>
        <v>0</v>
      </c>
      <c r="Y177" s="11"/>
      <c r="Z177" s="11">
        <f t="shared" si="674"/>
        <v>0</v>
      </c>
      <c r="AA177" s="11"/>
      <c r="AB177" s="11">
        <f t="shared" si="675"/>
        <v>0</v>
      </c>
      <c r="AC177" s="11"/>
      <c r="AD177" s="11">
        <f t="shared" si="676"/>
        <v>0</v>
      </c>
      <c r="AE177" s="11"/>
      <c r="AF177" s="11">
        <f t="shared" si="677"/>
        <v>0</v>
      </c>
      <c r="AG177" s="12"/>
      <c r="AH177" s="11">
        <f t="shared" si="678"/>
        <v>0</v>
      </c>
      <c r="AI177" s="116"/>
      <c r="AJ177" s="11">
        <f t="shared" si="679"/>
        <v>0</v>
      </c>
      <c r="AK177" s="12"/>
      <c r="AL177" s="12">
        <f t="shared" si="680"/>
        <v>0</v>
      </c>
      <c r="AM177" s="11"/>
      <c r="AN177" s="11">
        <f t="shared" si="681"/>
        <v>0</v>
      </c>
      <c r="AO177" s="11"/>
      <c r="AP177" s="11">
        <f t="shared" si="682"/>
        <v>0</v>
      </c>
      <c r="AQ177" s="11"/>
      <c r="AR177" s="11">
        <f t="shared" si="683"/>
        <v>0</v>
      </c>
      <c r="AS177" s="12">
        <v>5</v>
      </c>
      <c r="AT177" s="11">
        <f t="shared" si="684"/>
        <v>155898.4</v>
      </c>
      <c r="AU177" s="11"/>
      <c r="AV177" s="11">
        <f t="shared" si="685"/>
        <v>0</v>
      </c>
      <c r="AW177" s="11"/>
      <c r="AX177" s="11">
        <f t="shared" si="686"/>
        <v>0</v>
      </c>
      <c r="AY177" s="11"/>
      <c r="AZ177" s="11">
        <f t="shared" si="687"/>
        <v>0</v>
      </c>
      <c r="BA177" s="11"/>
      <c r="BB177" s="11">
        <f t="shared" si="688"/>
        <v>0</v>
      </c>
      <c r="BC177" s="11"/>
      <c r="BD177" s="11">
        <f t="shared" si="689"/>
        <v>0</v>
      </c>
      <c r="BE177" s="11"/>
      <c r="BF177" s="11">
        <f t="shared" si="690"/>
        <v>0</v>
      </c>
      <c r="BG177" s="11"/>
      <c r="BH177" s="11">
        <f t="shared" si="691"/>
        <v>0</v>
      </c>
      <c r="BI177" s="11"/>
      <c r="BJ177" s="11">
        <f t="shared" si="692"/>
        <v>0</v>
      </c>
      <c r="BK177" s="11"/>
      <c r="BL177" s="11">
        <f t="shared" si="693"/>
        <v>0</v>
      </c>
      <c r="BM177" s="76"/>
      <c r="BN177" s="11">
        <f t="shared" si="694"/>
        <v>0</v>
      </c>
      <c r="BO177" s="11"/>
      <c r="BP177" s="11">
        <f t="shared" si="695"/>
        <v>0</v>
      </c>
      <c r="BQ177" s="12"/>
      <c r="BR177" s="11">
        <f t="shared" si="696"/>
        <v>0</v>
      </c>
      <c r="BS177" s="115"/>
      <c r="BT177" s="11">
        <f t="shared" si="697"/>
        <v>0</v>
      </c>
      <c r="BU177" s="11"/>
      <c r="BV177" s="11">
        <f t="shared" si="698"/>
        <v>0</v>
      </c>
      <c r="BW177" s="12"/>
      <c r="BX177" s="11">
        <f t="shared" si="699"/>
        <v>0</v>
      </c>
      <c r="BY177" s="11"/>
      <c r="BZ177" s="11">
        <f t="shared" si="700"/>
        <v>0</v>
      </c>
      <c r="CA177" s="11"/>
      <c r="CB177" s="11">
        <f t="shared" si="701"/>
        <v>0</v>
      </c>
      <c r="CC177" s="11"/>
      <c r="CD177" s="11">
        <f t="shared" si="702"/>
        <v>0</v>
      </c>
      <c r="CE177" s="11"/>
      <c r="CF177" s="11">
        <f t="shared" si="703"/>
        <v>0</v>
      </c>
      <c r="CG177" s="11"/>
      <c r="CH177" s="11">
        <f t="shared" si="704"/>
        <v>0</v>
      </c>
      <c r="CI177" s="12"/>
      <c r="CJ177" s="11">
        <f t="shared" si="705"/>
        <v>0</v>
      </c>
      <c r="CK177" s="11"/>
      <c r="CL177" s="11">
        <f t="shared" si="706"/>
        <v>0</v>
      </c>
      <c r="CM177" s="12"/>
      <c r="CN177" s="11">
        <f t="shared" si="707"/>
        <v>0</v>
      </c>
      <c r="CO177" s="11"/>
      <c r="CP177" s="11">
        <f t="shared" si="708"/>
        <v>0</v>
      </c>
      <c r="CQ177" s="11"/>
      <c r="CR177" s="11">
        <f t="shared" si="709"/>
        <v>0</v>
      </c>
      <c r="CS177" s="43">
        <f t="shared" si="710"/>
        <v>5</v>
      </c>
      <c r="CT177" s="43">
        <f t="shared" si="710"/>
        <v>155898.4</v>
      </c>
      <c r="CU177" s="42">
        <f t="shared" si="575"/>
        <v>5</v>
      </c>
    </row>
    <row r="178" spans="1:100" ht="75" x14ac:dyDescent="0.25">
      <c r="A178" s="47"/>
      <c r="B178" s="47">
        <v>125</v>
      </c>
      <c r="C178" s="16" t="s">
        <v>286</v>
      </c>
      <c r="D178" s="8">
        <v>11480</v>
      </c>
      <c r="E178" s="9">
        <v>1.52</v>
      </c>
      <c r="F178" s="19">
        <v>1</v>
      </c>
      <c r="G178" s="8">
        <v>1.4</v>
      </c>
      <c r="H178" s="8">
        <v>1.68</v>
      </c>
      <c r="I178" s="8">
        <v>2.23</v>
      </c>
      <c r="J178" s="10">
        <v>2.57</v>
      </c>
      <c r="K178" s="11"/>
      <c r="L178" s="11">
        <f t="shared" si="669"/>
        <v>0</v>
      </c>
      <c r="M178" s="11"/>
      <c r="N178" s="11">
        <f t="shared" si="576"/>
        <v>0</v>
      </c>
      <c r="O178" s="11"/>
      <c r="P178" s="11">
        <f t="shared" si="670"/>
        <v>0</v>
      </c>
      <c r="Q178" s="12"/>
      <c r="R178" s="11">
        <f t="shared" si="671"/>
        <v>0</v>
      </c>
      <c r="S178" s="11"/>
      <c r="T178" s="11">
        <f t="shared" si="672"/>
        <v>0</v>
      </c>
      <c r="U178" s="12"/>
      <c r="V178" s="12">
        <f t="shared" si="673"/>
        <v>0</v>
      </c>
      <c r="W178" s="13"/>
      <c r="X178" s="11">
        <f t="shared" si="577"/>
        <v>0</v>
      </c>
      <c r="Y178" s="11"/>
      <c r="Z178" s="11">
        <f t="shared" si="674"/>
        <v>0</v>
      </c>
      <c r="AA178" s="11"/>
      <c r="AB178" s="11">
        <f t="shared" si="675"/>
        <v>0</v>
      </c>
      <c r="AC178" s="11"/>
      <c r="AD178" s="11">
        <f t="shared" si="676"/>
        <v>0</v>
      </c>
      <c r="AE178" s="11"/>
      <c r="AF178" s="11">
        <f t="shared" si="677"/>
        <v>0</v>
      </c>
      <c r="AG178" s="12"/>
      <c r="AH178" s="11">
        <f t="shared" si="678"/>
        <v>0</v>
      </c>
      <c r="AI178" s="116"/>
      <c r="AJ178" s="11">
        <f t="shared" si="679"/>
        <v>0</v>
      </c>
      <c r="AK178" s="12"/>
      <c r="AL178" s="12">
        <f t="shared" si="680"/>
        <v>0</v>
      </c>
      <c r="AM178" s="11"/>
      <c r="AN178" s="11">
        <f t="shared" si="681"/>
        <v>0</v>
      </c>
      <c r="AO178" s="11"/>
      <c r="AP178" s="11">
        <f t="shared" si="682"/>
        <v>0</v>
      </c>
      <c r="AQ178" s="11"/>
      <c r="AR178" s="11">
        <f t="shared" si="683"/>
        <v>0</v>
      </c>
      <c r="AS178" s="12">
        <v>50</v>
      </c>
      <c r="AT178" s="11">
        <f t="shared" si="684"/>
        <v>1221472</v>
      </c>
      <c r="AU178" s="11"/>
      <c r="AV178" s="11">
        <f t="shared" si="685"/>
        <v>0</v>
      </c>
      <c r="AW178" s="11"/>
      <c r="AX178" s="11">
        <f t="shared" si="686"/>
        <v>0</v>
      </c>
      <c r="AY178" s="11"/>
      <c r="AZ178" s="11">
        <f t="shared" si="687"/>
        <v>0</v>
      </c>
      <c r="BA178" s="11"/>
      <c r="BB178" s="11">
        <f t="shared" si="688"/>
        <v>0</v>
      </c>
      <c r="BC178" s="11"/>
      <c r="BD178" s="11">
        <f t="shared" si="689"/>
        <v>0</v>
      </c>
      <c r="BE178" s="11"/>
      <c r="BF178" s="11">
        <f t="shared" si="690"/>
        <v>0</v>
      </c>
      <c r="BG178" s="11"/>
      <c r="BH178" s="11">
        <f t="shared" si="691"/>
        <v>0</v>
      </c>
      <c r="BI178" s="11"/>
      <c r="BJ178" s="11">
        <f t="shared" si="692"/>
        <v>0</v>
      </c>
      <c r="BK178" s="11"/>
      <c r="BL178" s="11">
        <f t="shared" si="693"/>
        <v>0</v>
      </c>
      <c r="BM178" s="76"/>
      <c r="BN178" s="11">
        <f t="shared" si="694"/>
        <v>0</v>
      </c>
      <c r="BO178" s="11"/>
      <c r="BP178" s="11">
        <f t="shared" si="695"/>
        <v>0</v>
      </c>
      <c r="BQ178" s="12"/>
      <c r="BR178" s="11">
        <f t="shared" si="696"/>
        <v>0</v>
      </c>
      <c r="BS178" s="115"/>
      <c r="BT178" s="11">
        <f t="shared" si="697"/>
        <v>0</v>
      </c>
      <c r="BU178" s="11"/>
      <c r="BV178" s="11">
        <f t="shared" si="698"/>
        <v>0</v>
      </c>
      <c r="BW178" s="12"/>
      <c r="BX178" s="11">
        <f t="shared" si="699"/>
        <v>0</v>
      </c>
      <c r="BY178" s="11"/>
      <c r="BZ178" s="11">
        <f t="shared" si="700"/>
        <v>0</v>
      </c>
      <c r="CA178" s="11"/>
      <c r="CB178" s="11">
        <f t="shared" si="701"/>
        <v>0</v>
      </c>
      <c r="CC178" s="11"/>
      <c r="CD178" s="11">
        <f t="shared" si="702"/>
        <v>0</v>
      </c>
      <c r="CE178" s="11"/>
      <c r="CF178" s="11">
        <f t="shared" si="703"/>
        <v>0</v>
      </c>
      <c r="CG178" s="11"/>
      <c r="CH178" s="11">
        <f t="shared" si="704"/>
        <v>0</v>
      </c>
      <c r="CI178" s="12"/>
      <c r="CJ178" s="11">
        <f t="shared" si="705"/>
        <v>0</v>
      </c>
      <c r="CK178" s="11"/>
      <c r="CL178" s="11">
        <f t="shared" si="706"/>
        <v>0</v>
      </c>
      <c r="CM178" s="12"/>
      <c r="CN178" s="11">
        <f t="shared" si="707"/>
        <v>0</v>
      </c>
      <c r="CO178" s="11"/>
      <c r="CP178" s="11">
        <f t="shared" si="708"/>
        <v>0</v>
      </c>
      <c r="CQ178" s="11"/>
      <c r="CR178" s="11">
        <f t="shared" si="709"/>
        <v>0</v>
      </c>
      <c r="CS178" s="43">
        <f t="shared" si="710"/>
        <v>50</v>
      </c>
      <c r="CT178" s="43">
        <f t="shared" si="710"/>
        <v>1221472</v>
      </c>
      <c r="CU178" s="42">
        <f t="shared" si="575"/>
        <v>50</v>
      </c>
    </row>
    <row r="179" spans="1:100" ht="75" x14ac:dyDescent="0.25">
      <c r="A179" s="47"/>
      <c r="B179" s="47">
        <v>126</v>
      </c>
      <c r="C179" s="16" t="s">
        <v>287</v>
      </c>
      <c r="D179" s="8">
        <v>11480</v>
      </c>
      <c r="E179" s="9">
        <v>1.82</v>
      </c>
      <c r="F179" s="19">
        <v>1</v>
      </c>
      <c r="G179" s="8">
        <v>1.4</v>
      </c>
      <c r="H179" s="8">
        <v>1.68</v>
      </c>
      <c r="I179" s="8">
        <v>2.23</v>
      </c>
      <c r="J179" s="10">
        <v>2.57</v>
      </c>
      <c r="K179" s="11"/>
      <c r="L179" s="11">
        <f t="shared" si="669"/>
        <v>0</v>
      </c>
      <c r="M179" s="11"/>
      <c r="N179" s="11">
        <f t="shared" si="576"/>
        <v>0</v>
      </c>
      <c r="O179" s="11"/>
      <c r="P179" s="11">
        <f t="shared" si="670"/>
        <v>0</v>
      </c>
      <c r="Q179" s="12"/>
      <c r="R179" s="11">
        <f t="shared" si="671"/>
        <v>0</v>
      </c>
      <c r="S179" s="11"/>
      <c r="T179" s="11">
        <f t="shared" si="672"/>
        <v>0</v>
      </c>
      <c r="U179" s="12"/>
      <c r="V179" s="12">
        <f t="shared" si="673"/>
        <v>0</v>
      </c>
      <c r="W179" s="13"/>
      <c r="X179" s="11">
        <f t="shared" si="577"/>
        <v>0</v>
      </c>
      <c r="Y179" s="11"/>
      <c r="Z179" s="11">
        <f t="shared" si="674"/>
        <v>0</v>
      </c>
      <c r="AA179" s="11"/>
      <c r="AB179" s="11">
        <f t="shared" si="675"/>
        <v>0</v>
      </c>
      <c r="AC179" s="11"/>
      <c r="AD179" s="11">
        <f t="shared" si="676"/>
        <v>0</v>
      </c>
      <c r="AE179" s="11"/>
      <c r="AF179" s="11">
        <f t="shared" si="677"/>
        <v>0</v>
      </c>
      <c r="AG179" s="12"/>
      <c r="AH179" s="11">
        <f t="shared" si="678"/>
        <v>0</v>
      </c>
      <c r="AI179" s="116"/>
      <c r="AJ179" s="11">
        <f t="shared" si="679"/>
        <v>0</v>
      </c>
      <c r="AK179" s="12"/>
      <c r="AL179" s="12">
        <f t="shared" si="680"/>
        <v>0</v>
      </c>
      <c r="AM179" s="11"/>
      <c r="AN179" s="11">
        <f t="shared" si="681"/>
        <v>0</v>
      </c>
      <c r="AO179" s="11"/>
      <c r="AP179" s="11">
        <f t="shared" si="682"/>
        <v>0</v>
      </c>
      <c r="AQ179" s="11"/>
      <c r="AR179" s="11">
        <f t="shared" si="683"/>
        <v>0</v>
      </c>
      <c r="AS179" s="12">
        <v>20</v>
      </c>
      <c r="AT179" s="11">
        <f t="shared" si="684"/>
        <v>585020.79999999993</v>
      </c>
      <c r="AU179" s="11"/>
      <c r="AV179" s="11">
        <f t="shared" si="685"/>
        <v>0</v>
      </c>
      <c r="AW179" s="11"/>
      <c r="AX179" s="11">
        <f t="shared" si="686"/>
        <v>0</v>
      </c>
      <c r="AY179" s="11"/>
      <c r="AZ179" s="11">
        <f t="shared" si="687"/>
        <v>0</v>
      </c>
      <c r="BA179" s="11"/>
      <c r="BB179" s="11">
        <f t="shared" si="688"/>
        <v>0</v>
      </c>
      <c r="BC179" s="11"/>
      <c r="BD179" s="11">
        <f t="shared" si="689"/>
        <v>0</v>
      </c>
      <c r="BE179" s="11"/>
      <c r="BF179" s="11">
        <f t="shared" si="690"/>
        <v>0</v>
      </c>
      <c r="BG179" s="11"/>
      <c r="BH179" s="11">
        <f t="shared" si="691"/>
        <v>0</v>
      </c>
      <c r="BI179" s="11"/>
      <c r="BJ179" s="11">
        <f t="shared" si="692"/>
        <v>0</v>
      </c>
      <c r="BK179" s="11"/>
      <c r="BL179" s="11">
        <f t="shared" si="693"/>
        <v>0</v>
      </c>
      <c r="BM179" s="76"/>
      <c r="BN179" s="11">
        <f t="shared" si="694"/>
        <v>0</v>
      </c>
      <c r="BO179" s="11"/>
      <c r="BP179" s="11">
        <f t="shared" si="695"/>
        <v>0</v>
      </c>
      <c r="BQ179" s="12"/>
      <c r="BR179" s="11">
        <f t="shared" si="696"/>
        <v>0</v>
      </c>
      <c r="BS179" s="115"/>
      <c r="BT179" s="11">
        <f t="shared" si="697"/>
        <v>0</v>
      </c>
      <c r="BU179" s="11"/>
      <c r="BV179" s="11">
        <f t="shared" si="698"/>
        <v>0</v>
      </c>
      <c r="BW179" s="12">
        <v>20</v>
      </c>
      <c r="BX179" s="11">
        <f t="shared" si="699"/>
        <v>702024.96</v>
      </c>
      <c r="BY179" s="11"/>
      <c r="BZ179" s="11">
        <f t="shared" si="700"/>
        <v>0</v>
      </c>
      <c r="CA179" s="11"/>
      <c r="CB179" s="11">
        <f t="shared" si="701"/>
        <v>0</v>
      </c>
      <c r="CC179" s="11"/>
      <c r="CD179" s="11">
        <f t="shared" si="702"/>
        <v>0</v>
      </c>
      <c r="CE179" s="11"/>
      <c r="CF179" s="11">
        <f t="shared" si="703"/>
        <v>0</v>
      </c>
      <c r="CG179" s="11"/>
      <c r="CH179" s="11">
        <f t="shared" si="704"/>
        <v>0</v>
      </c>
      <c r="CI179" s="12"/>
      <c r="CJ179" s="11">
        <f t="shared" si="705"/>
        <v>0</v>
      </c>
      <c r="CK179" s="11"/>
      <c r="CL179" s="11">
        <f t="shared" si="706"/>
        <v>0</v>
      </c>
      <c r="CM179" s="12"/>
      <c r="CN179" s="11">
        <f t="shared" si="707"/>
        <v>0</v>
      </c>
      <c r="CO179" s="11"/>
      <c r="CP179" s="11">
        <f t="shared" si="708"/>
        <v>0</v>
      </c>
      <c r="CQ179" s="11"/>
      <c r="CR179" s="11">
        <f t="shared" si="709"/>
        <v>0</v>
      </c>
      <c r="CS179" s="43">
        <f t="shared" si="710"/>
        <v>40</v>
      </c>
      <c r="CT179" s="43">
        <f t="shared" si="710"/>
        <v>1287045.7599999998</v>
      </c>
      <c r="CU179" s="42">
        <f t="shared" si="575"/>
        <v>40</v>
      </c>
    </row>
    <row r="180" spans="1:100" ht="30" x14ac:dyDescent="0.25">
      <c r="A180" s="47"/>
      <c r="B180" s="47">
        <v>127</v>
      </c>
      <c r="C180" s="16" t="s">
        <v>288</v>
      </c>
      <c r="D180" s="8">
        <v>11480</v>
      </c>
      <c r="E180" s="9">
        <v>1.39</v>
      </c>
      <c r="F180" s="19">
        <v>1</v>
      </c>
      <c r="G180" s="8">
        <v>1.4</v>
      </c>
      <c r="H180" s="8">
        <v>1.68</v>
      </c>
      <c r="I180" s="8">
        <v>2.23</v>
      </c>
      <c r="J180" s="10">
        <v>2.57</v>
      </c>
      <c r="K180" s="11"/>
      <c r="L180" s="11"/>
      <c r="M180" s="11"/>
      <c r="N180" s="11"/>
      <c r="O180" s="11"/>
      <c r="P180" s="11"/>
      <c r="Q180" s="12"/>
      <c r="R180" s="11"/>
      <c r="S180" s="11"/>
      <c r="T180" s="11"/>
      <c r="U180" s="12"/>
      <c r="V180" s="12"/>
      <c r="W180" s="13"/>
      <c r="X180" s="11"/>
      <c r="Y180" s="11"/>
      <c r="Z180" s="11"/>
      <c r="AA180" s="11"/>
      <c r="AB180" s="11"/>
      <c r="AC180" s="11"/>
      <c r="AD180" s="11"/>
      <c r="AE180" s="11"/>
      <c r="AF180" s="11"/>
      <c r="AG180" s="12"/>
      <c r="AH180" s="11"/>
      <c r="AI180" s="116"/>
      <c r="AJ180" s="11"/>
      <c r="AK180" s="12"/>
      <c r="AL180" s="12"/>
      <c r="AM180" s="11"/>
      <c r="AN180" s="11"/>
      <c r="AO180" s="11"/>
      <c r="AP180" s="11"/>
      <c r="AQ180" s="11"/>
      <c r="AR180" s="11"/>
      <c r="AS180" s="12">
        <v>10</v>
      </c>
      <c r="AT180" s="11">
        <f t="shared" si="684"/>
        <v>223400.8</v>
      </c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  <c r="BF180" s="11"/>
      <c r="BG180" s="11"/>
      <c r="BH180" s="11"/>
      <c r="BI180" s="11"/>
      <c r="BJ180" s="11"/>
      <c r="BK180" s="11"/>
      <c r="BL180" s="11"/>
      <c r="BM180" s="76"/>
      <c r="BN180" s="11"/>
      <c r="BO180" s="11"/>
      <c r="BP180" s="11"/>
      <c r="BQ180" s="12"/>
      <c r="BR180" s="11"/>
      <c r="BS180" s="115"/>
      <c r="BT180" s="11"/>
      <c r="BU180" s="11"/>
      <c r="BV180" s="11"/>
      <c r="BW180" s="12"/>
      <c r="BX180" s="11"/>
      <c r="BY180" s="11"/>
      <c r="BZ180" s="11"/>
      <c r="CA180" s="11"/>
      <c r="CB180" s="11"/>
      <c r="CC180" s="11"/>
      <c r="CD180" s="11"/>
      <c r="CE180" s="11"/>
      <c r="CF180" s="11"/>
      <c r="CG180" s="11"/>
      <c r="CH180" s="11"/>
      <c r="CI180" s="12"/>
      <c r="CJ180" s="11"/>
      <c r="CK180" s="11"/>
      <c r="CL180" s="11"/>
      <c r="CM180" s="12"/>
      <c r="CN180" s="11"/>
      <c r="CO180" s="11"/>
      <c r="CP180" s="11"/>
      <c r="CQ180" s="11"/>
      <c r="CR180" s="11"/>
      <c r="CS180" s="43">
        <f t="shared" si="710"/>
        <v>10</v>
      </c>
      <c r="CT180" s="43">
        <f t="shared" si="710"/>
        <v>223400.8</v>
      </c>
      <c r="CU180" s="42"/>
    </row>
    <row r="181" spans="1:100" ht="30" x14ac:dyDescent="0.25">
      <c r="A181" s="47"/>
      <c r="B181" s="47">
        <v>128</v>
      </c>
      <c r="C181" s="16" t="s">
        <v>289</v>
      </c>
      <c r="D181" s="8">
        <v>11480</v>
      </c>
      <c r="E181" s="9">
        <v>1.67</v>
      </c>
      <c r="F181" s="19">
        <v>1</v>
      </c>
      <c r="G181" s="8">
        <v>1.4</v>
      </c>
      <c r="H181" s="8">
        <v>1.68</v>
      </c>
      <c r="I181" s="8">
        <v>2.23</v>
      </c>
      <c r="J181" s="10">
        <v>2.57</v>
      </c>
      <c r="K181" s="11"/>
      <c r="L181" s="11"/>
      <c r="M181" s="11"/>
      <c r="N181" s="11"/>
      <c r="O181" s="11"/>
      <c r="P181" s="11"/>
      <c r="Q181" s="12"/>
      <c r="R181" s="11"/>
      <c r="S181" s="11"/>
      <c r="T181" s="11"/>
      <c r="U181" s="12"/>
      <c r="V181" s="12"/>
      <c r="W181" s="13"/>
      <c r="X181" s="11"/>
      <c r="Y181" s="11"/>
      <c r="Z181" s="11"/>
      <c r="AA181" s="11"/>
      <c r="AB181" s="11"/>
      <c r="AC181" s="11"/>
      <c r="AD181" s="11"/>
      <c r="AE181" s="11"/>
      <c r="AF181" s="11"/>
      <c r="AG181" s="12"/>
      <c r="AH181" s="11"/>
      <c r="AI181" s="116"/>
      <c r="AJ181" s="11"/>
      <c r="AK181" s="12"/>
      <c r="AL181" s="12"/>
      <c r="AM181" s="11"/>
      <c r="AN181" s="11"/>
      <c r="AO181" s="11"/>
      <c r="AP181" s="11"/>
      <c r="AQ181" s="11"/>
      <c r="AR181" s="11"/>
      <c r="AS181" s="12">
        <v>10</v>
      </c>
      <c r="AT181" s="11">
        <f t="shared" si="684"/>
        <v>268402.39999999997</v>
      </c>
      <c r="AU181" s="11"/>
      <c r="AV181" s="11"/>
      <c r="AW181" s="11"/>
      <c r="AX181" s="11"/>
      <c r="AY181" s="11"/>
      <c r="AZ181" s="11"/>
      <c r="BA181" s="11"/>
      <c r="BB181" s="11"/>
      <c r="BC181" s="11"/>
      <c r="BD181" s="11"/>
      <c r="BE181" s="11"/>
      <c r="BF181" s="11"/>
      <c r="BG181" s="11"/>
      <c r="BH181" s="11"/>
      <c r="BI181" s="11"/>
      <c r="BJ181" s="11"/>
      <c r="BK181" s="11"/>
      <c r="BL181" s="11"/>
      <c r="BM181" s="76"/>
      <c r="BN181" s="11"/>
      <c r="BO181" s="11"/>
      <c r="BP181" s="11"/>
      <c r="BQ181" s="12"/>
      <c r="BR181" s="11"/>
      <c r="BS181" s="115"/>
      <c r="BT181" s="11"/>
      <c r="BU181" s="11"/>
      <c r="BV181" s="11"/>
      <c r="BW181" s="12"/>
      <c r="BX181" s="11"/>
      <c r="BY181" s="11"/>
      <c r="BZ181" s="11"/>
      <c r="CA181" s="11"/>
      <c r="CB181" s="11"/>
      <c r="CC181" s="11"/>
      <c r="CD181" s="11"/>
      <c r="CE181" s="11"/>
      <c r="CF181" s="11"/>
      <c r="CG181" s="11"/>
      <c r="CH181" s="11"/>
      <c r="CI181" s="12"/>
      <c r="CJ181" s="11"/>
      <c r="CK181" s="11"/>
      <c r="CL181" s="11"/>
      <c r="CM181" s="12"/>
      <c r="CN181" s="11"/>
      <c r="CO181" s="11"/>
      <c r="CP181" s="11"/>
      <c r="CQ181" s="11"/>
      <c r="CR181" s="11"/>
      <c r="CS181" s="43">
        <f t="shared" si="710"/>
        <v>10</v>
      </c>
      <c r="CT181" s="43">
        <f t="shared" si="710"/>
        <v>268402.39999999997</v>
      </c>
      <c r="CU181" s="42"/>
    </row>
    <row r="182" spans="1:100" ht="45" x14ac:dyDescent="0.25">
      <c r="A182" s="47"/>
      <c r="B182" s="47">
        <v>129</v>
      </c>
      <c r="C182" s="16" t="s">
        <v>290</v>
      </c>
      <c r="D182" s="8">
        <v>11480</v>
      </c>
      <c r="E182" s="9">
        <v>0.85</v>
      </c>
      <c r="F182" s="19">
        <v>1</v>
      </c>
      <c r="G182" s="8">
        <v>1.4</v>
      </c>
      <c r="H182" s="8">
        <v>1.68</v>
      </c>
      <c r="I182" s="8">
        <v>2.23</v>
      </c>
      <c r="J182" s="10">
        <v>2.57</v>
      </c>
      <c r="K182" s="11"/>
      <c r="L182" s="11">
        <f t="shared" si="669"/>
        <v>0</v>
      </c>
      <c r="M182" s="11"/>
      <c r="N182" s="11">
        <f t="shared" si="576"/>
        <v>0</v>
      </c>
      <c r="O182" s="11"/>
      <c r="P182" s="11">
        <f t="shared" si="670"/>
        <v>0</v>
      </c>
      <c r="Q182" s="12"/>
      <c r="R182" s="11">
        <f t="shared" si="671"/>
        <v>0</v>
      </c>
      <c r="S182" s="11"/>
      <c r="T182" s="11">
        <f t="shared" si="672"/>
        <v>0</v>
      </c>
      <c r="U182" s="12"/>
      <c r="V182" s="12">
        <f t="shared" si="673"/>
        <v>0</v>
      </c>
      <c r="W182" s="13"/>
      <c r="X182" s="11">
        <f t="shared" si="577"/>
        <v>0</v>
      </c>
      <c r="Y182" s="11"/>
      <c r="Z182" s="11">
        <f t="shared" si="674"/>
        <v>0</v>
      </c>
      <c r="AA182" s="11"/>
      <c r="AB182" s="11">
        <f t="shared" si="675"/>
        <v>0</v>
      </c>
      <c r="AC182" s="11"/>
      <c r="AD182" s="11">
        <f t="shared" si="676"/>
        <v>0</v>
      </c>
      <c r="AE182" s="11"/>
      <c r="AF182" s="11">
        <f t="shared" si="677"/>
        <v>0</v>
      </c>
      <c r="AG182" s="12"/>
      <c r="AH182" s="11">
        <f t="shared" si="678"/>
        <v>0</v>
      </c>
      <c r="AI182" s="116"/>
      <c r="AJ182" s="11">
        <f t="shared" si="679"/>
        <v>0</v>
      </c>
      <c r="AK182" s="12"/>
      <c r="AL182" s="12">
        <f t="shared" si="680"/>
        <v>0</v>
      </c>
      <c r="AM182" s="11"/>
      <c r="AN182" s="11">
        <f t="shared" si="681"/>
        <v>0</v>
      </c>
      <c r="AO182" s="11"/>
      <c r="AP182" s="11">
        <f t="shared" si="682"/>
        <v>0</v>
      </c>
      <c r="AQ182" s="11"/>
      <c r="AR182" s="11">
        <f t="shared" si="683"/>
        <v>0</v>
      </c>
      <c r="AS182" s="12">
        <v>129</v>
      </c>
      <c r="AT182" s="11">
        <f t="shared" si="684"/>
        <v>1762294.7999999998</v>
      </c>
      <c r="AU182" s="11"/>
      <c r="AV182" s="11">
        <f t="shared" si="685"/>
        <v>0</v>
      </c>
      <c r="AW182" s="11"/>
      <c r="AX182" s="11">
        <f t="shared" si="686"/>
        <v>0</v>
      </c>
      <c r="AY182" s="11"/>
      <c r="AZ182" s="11">
        <f t="shared" si="687"/>
        <v>0</v>
      </c>
      <c r="BA182" s="11"/>
      <c r="BB182" s="11">
        <f t="shared" si="688"/>
        <v>0</v>
      </c>
      <c r="BC182" s="11"/>
      <c r="BD182" s="11">
        <f t="shared" si="689"/>
        <v>0</v>
      </c>
      <c r="BE182" s="11"/>
      <c r="BF182" s="11">
        <f t="shared" si="690"/>
        <v>0</v>
      </c>
      <c r="BG182" s="11"/>
      <c r="BH182" s="11">
        <f t="shared" si="691"/>
        <v>0</v>
      </c>
      <c r="BI182" s="11"/>
      <c r="BJ182" s="11">
        <f t="shared" si="692"/>
        <v>0</v>
      </c>
      <c r="BK182" s="11"/>
      <c r="BL182" s="11">
        <f t="shared" si="693"/>
        <v>0</v>
      </c>
      <c r="BM182" s="76"/>
      <c r="BN182" s="11">
        <f t="shared" si="694"/>
        <v>0</v>
      </c>
      <c r="BO182" s="11"/>
      <c r="BP182" s="11">
        <f t="shared" si="695"/>
        <v>0</v>
      </c>
      <c r="BQ182" s="12"/>
      <c r="BR182" s="11">
        <f t="shared" si="696"/>
        <v>0</v>
      </c>
      <c r="BS182" s="115"/>
      <c r="BT182" s="11">
        <f t="shared" si="697"/>
        <v>0</v>
      </c>
      <c r="BU182" s="11"/>
      <c r="BV182" s="11">
        <f t="shared" si="698"/>
        <v>0</v>
      </c>
      <c r="BW182" s="12"/>
      <c r="BX182" s="11">
        <f t="shared" si="699"/>
        <v>0</v>
      </c>
      <c r="BY182" s="11"/>
      <c r="BZ182" s="11">
        <f t="shared" si="700"/>
        <v>0</v>
      </c>
      <c r="CA182" s="11"/>
      <c r="CB182" s="11">
        <f t="shared" si="701"/>
        <v>0</v>
      </c>
      <c r="CC182" s="11"/>
      <c r="CD182" s="11">
        <f t="shared" si="702"/>
        <v>0</v>
      </c>
      <c r="CE182" s="11"/>
      <c r="CF182" s="11">
        <f t="shared" si="703"/>
        <v>0</v>
      </c>
      <c r="CG182" s="11"/>
      <c r="CH182" s="11">
        <f t="shared" si="704"/>
        <v>0</v>
      </c>
      <c r="CI182" s="12"/>
      <c r="CJ182" s="11">
        <f t="shared" si="705"/>
        <v>0</v>
      </c>
      <c r="CK182" s="11"/>
      <c r="CL182" s="11">
        <f t="shared" si="706"/>
        <v>0</v>
      </c>
      <c r="CM182" s="12"/>
      <c r="CN182" s="11">
        <f t="shared" si="707"/>
        <v>0</v>
      </c>
      <c r="CO182" s="11"/>
      <c r="CP182" s="11">
        <f t="shared" si="708"/>
        <v>0</v>
      </c>
      <c r="CQ182" s="11"/>
      <c r="CR182" s="11">
        <f t="shared" si="709"/>
        <v>0</v>
      </c>
      <c r="CS182" s="43">
        <f t="shared" si="710"/>
        <v>129</v>
      </c>
      <c r="CT182" s="43">
        <f t="shared" si="710"/>
        <v>1762294.7999999998</v>
      </c>
      <c r="CU182" s="42">
        <f t="shared" si="575"/>
        <v>129</v>
      </c>
    </row>
    <row r="183" spans="1:100" ht="45" x14ac:dyDescent="0.25">
      <c r="A183" s="47"/>
      <c r="B183" s="47">
        <v>130</v>
      </c>
      <c r="C183" s="16" t="s">
        <v>291</v>
      </c>
      <c r="D183" s="8">
        <v>11480</v>
      </c>
      <c r="E183" s="9">
        <v>1.0900000000000001</v>
      </c>
      <c r="F183" s="19">
        <v>1</v>
      </c>
      <c r="G183" s="8">
        <v>1.4</v>
      </c>
      <c r="H183" s="8">
        <v>1.68</v>
      </c>
      <c r="I183" s="8">
        <v>2.23</v>
      </c>
      <c r="J183" s="10">
        <v>2.57</v>
      </c>
      <c r="K183" s="11"/>
      <c r="L183" s="11">
        <f t="shared" si="669"/>
        <v>0</v>
      </c>
      <c r="M183" s="11"/>
      <c r="N183" s="11">
        <f t="shared" si="576"/>
        <v>0</v>
      </c>
      <c r="O183" s="11"/>
      <c r="P183" s="11">
        <f t="shared" si="670"/>
        <v>0</v>
      </c>
      <c r="Q183" s="12"/>
      <c r="R183" s="11">
        <f t="shared" si="671"/>
        <v>0</v>
      </c>
      <c r="S183" s="11"/>
      <c r="T183" s="11">
        <f t="shared" si="672"/>
        <v>0</v>
      </c>
      <c r="U183" s="12"/>
      <c r="V183" s="12">
        <f t="shared" si="673"/>
        <v>0</v>
      </c>
      <c r="W183" s="13"/>
      <c r="X183" s="11">
        <f t="shared" si="577"/>
        <v>0</v>
      </c>
      <c r="Y183" s="11"/>
      <c r="Z183" s="11">
        <f t="shared" si="674"/>
        <v>0</v>
      </c>
      <c r="AA183" s="11"/>
      <c r="AB183" s="11">
        <f t="shared" si="675"/>
        <v>0</v>
      </c>
      <c r="AC183" s="11"/>
      <c r="AD183" s="11">
        <f t="shared" si="676"/>
        <v>0</v>
      </c>
      <c r="AE183" s="11"/>
      <c r="AF183" s="11">
        <f t="shared" si="677"/>
        <v>0</v>
      </c>
      <c r="AG183" s="12"/>
      <c r="AH183" s="11">
        <f t="shared" si="678"/>
        <v>0</v>
      </c>
      <c r="AI183" s="116"/>
      <c r="AJ183" s="11">
        <f t="shared" si="679"/>
        <v>0</v>
      </c>
      <c r="AK183" s="12"/>
      <c r="AL183" s="12">
        <f t="shared" si="680"/>
        <v>0</v>
      </c>
      <c r="AM183" s="11"/>
      <c r="AN183" s="11">
        <f t="shared" si="681"/>
        <v>0</v>
      </c>
      <c r="AO183" s="11"/>
      <c r="AP183" s="11">
        <f t="shared" si="682"/>
        <v>0</v>
      </c>
      <c r="AQ183" s="11"/>
      <c r="AR183" s="11">
        <f t="shared" si="683"/>
        <v>0</v>
      </c>
      <c r="AS183" s="12">
        <v>46</v>
      </c>
      <c r="AT183" s="11">
        <f t="shared" si="684"/>
        <v>805850.08000000007</v>
      </c>
      <c r="AU183" s="11"/>
      <c r="AV183" s="11">
        <f t="shared" si="685"/>
        <v>0</v>
      </c>
      <c r="AW183" s="11"/>
      <c r="AX183" s="11">
        <f t="shared" si="686"/>
        <v>0</v>
      </c>
      <c r="AY183" s="11"/>
      <c r="AZ183" s="11">
        <f t="shared" si="687"/>
        <v>0</v>
      </c>
      <c r="BA183" s="11"/>
      <c r="BB183" s="11">
        <f t="shared" si="688"/>
        <v>0</v>
      </c>
      <c r="BC183" s="11"/>
      <c r="BD183" s="11">
        <f t="shared" si="689"/>
        <v>0</v>
      </c>
      <c r="BE183" s="11"/>
      <c r="BF183" s="11">
        <f t="shared" si="690"/>
        <v>0</v>
      </c>
      <c r="BG183" s="11"/>
      <c r="BH183" s="11">
        <f t="shared" si="691"/>
        <v>0</v>
      </c>
      <c r="BI183" s="11"/>
      <c r="BJ183" s="11">
        <f t="shared" si="692"/>
        <v>0</v>
      </c>
      <c r="BK183" s="11"/>
      <c r="BL183" s="11">
        <f t="shared" si="693"/>
        <v>0</v>
      </c>
      <c r="BM183" s="76"/>
      <c r="BN183" s="11">
        <f t="shared" si="694"/>
        <v>0</v>
      </c>
      <c r="BO183" s="11"/>
      <c r="BP183" s="11">
        <f t="shared" si="695"/>
        <v>0</v>
      </c>
      <c r="BQ183" s="12"/>
      <c r="BR183" s="11">
        <f t="shared" si="696"/>
        <v>0</v>
      </c>
      <c r="BS183" s="115"/>
      <c r="BT183" s="11">
        <f t="shared" si="697"/>
        <v>0</v>
      </c>
      <c r="BU183" s="11"/>
      <c r="BV183" s="11">
        <f t="shared" si="698"/>
        <v>0</v>
      </c>
      <c r="BW183" s="12"/>
      <c r="BX183" s="11">
        <f t="shared" si="699"/>
        <v>0</v>
      </c>
      <c r="BY183" s="11"/>
      <c r="BZ183" s="11">
        <f t="shared" si="700"/>
        <v>0</v>
      </c>
      <c r="CA183" s="11"/>
      <c r="CB183" s="11">
        <f t="shared" si="701"/>
        <v>0</v>
      </c>
      <c r="CC183" s="11"/>
      <c r="CD183" s="11">
        <f t="shared" si="702"/>
        <v>0</v>
      </c>
      <c r="CE183" s="11"/>
      <c r="CF183" s="11">
        <f t="shared" si="703"/>
        <v>0</v>
      </c>
      <c r="CG183" s="11"/>
      <c r="CH183" s="11">
        <f t="shared" si="704"/>
        <v>0</v>
      </c>
      <c r="CI183" s="12"/>
      <c r="CJ183" s="11">
        <f t="shared" si="705"/>
        <v>0</v>
      </c>
      <c r="CK183" s="11"/>
      <c r="CL183" s="11">
        <f t="shared" si="706"/>
        <v>0</v>
      </c>
      <c r="CM183" s="12"/>
      <c r="CN183" s="11">
        <f t="shared" si="707"/>
        <v>0</v>
      </c>
      <c r="CO183" s="11"/>
      <c r="CP183" s="11">
        <f t="shared" si="708"/>
        <v>0</v>
      </c>
      <c r="CQ183" s="11"/>
      <c r="CR183" s="11">
        <f t="shared" si="709"/>
        <v>0</v>
      </c>
      <c r="CS183" s="43">
        <f t="shared" si="710"/>
        <v>46</v>
      </c>
      <c r="CT183" s="43">
        <f t="shared" si="710"/>
        <v>805850.08000000007</v>
      </c>
      <c r="CU183" s="42">
        <f t="shared" si="575"/>
        <v>46</v>
      </c>
    </row>
    <row r="184" spans="1:100" ht="45" x14ac:dyDescent="0.25">
      <c r="A184" s="47"/>
      <c r="B184" s="47">
        <v>131</v>
      </c>
      <c r="C184" s="16" t="s">
        <v>292</v>
      </c>
      <c r="D184" s="8">
        <v>11480</v>
      </c>
      <c r="E184" s="9">
        <v>1.5</v>
      </c>
      <c r="F184" s="19">
        <v>1</v>
      </c>
      <c r="G184" s="8">
        <v>1.4</v>
      </c>
      <c r="H184" s="8">
        <v>1.68</v>
      </c>
      <c r="I184" s="8">
        <v>2.23</v>
      </c>
      <c r="J184" s="10">
        <v>2.57</v>
      </c>
      <c r="K184" s="11"/>
      <c r="L184" s="11">
        <f t="shared" si="669"/>
        <v>0</v>
      </c>
      <c r="M184" s="11"/>
      <c r="N184" s="11">
        <f t="shared" si="576"/>
        <v>0</v>
      </c>
      <c r="O184" s="11"/>
      <c r="P184" s="11">
        <f t="shared" si="670"/>
        <v>0</v>
      </c>
      <c r="Q184" s="12"/>
      <c r="R184" s="11">
        <f t="shared" si="671"/>
        <v>0</v>
      </c>
      <c r="S184" s="11"/>
      <c r="T184" s="11">
        <f t="shared" si="672"/>
        <v>0</v>
      </c>
      <c r="U184" s="12"/>
      <c r="V184" s="12">
        <f t="shared" si="673"/>
        <v>0</v>
      </c>
      <c r="W184" s="13"/>
      <c r="X184" s="11">
        <f t="shared" si="577"/>
        <v>0</v>
      </c>
      <c r="Y184" s="11"/>
      <c r="Z184" s="11">
        <f t="shared" si="674"/>
        <v>0</v>
      </c>
      <c r="AA184" s="11"/>
      <c r="AB184" s="11">
        <f t="shared" si="675"/>
        <v>0</v>
      </c>
      <c r="AC184" s="11"/>
      <c r="AD184" s="11">
        <f t="shared" si="676"/>
        <v>0</v>
      </c>
      <c r="AE184" s="11"/>
      <c r="AF184" s="11">
        <f t="shared" si="677"/>
        <v>0</v>
      </c>
      <c r="AG184" s="12"/>
      <c r="AH184" s="11">
        <f t="shared" si="678"/>
        <v>0</v>
      </c>
      <c r="AI184" s="116"/>
      <c r="AJ184" s="11">
        <f t="shared" si="679"/>
        <v>0</v>
      </c>
      <c r="AK184" s="12"/>
      <c r="AL184" s="12">
        <f t="shared" si="680"/>
        <v>0</v>
      </c>
      <c r="AM184" s="11"/>
      <c r="AN184" s="11">
        <f t="shared" si="681"/>
        <v>0</v>
      </c>
      <c r="AO184" s="11"/>
      <c r="AP184" s="11">
        <f t="shared" si="682"/>
        <v>0</v>
      </c>
      <c r="AQ184" s="11"/>
      <c r="AR184" s="11">
        <f t="shared" si="683"/>
        <v>0</v>
      </c>
      <c r="AS184" s="12">
        <v>30</v>
      </c>
      <c r="AT184" s="11">
        <f t="shared" si="684"/>
        <v>723240</v>
      </c>
      <c r="AU184" s="11"/>
      <c r="AV184" s="11">
        <f t="shared" si="685"/>
        <v>0</v>
      </c>
      <c r="AW184" s="11"/>
      <c r="AX184" s="11">
        <f t="shared" si="686"/>
        <v>0</v>
      </c>
      <c r="AY184" s="11"/>
      <c r="AZ184" s="11">
        <f t="shared" si="687"/>
        <v>0</v>
      </c>
      <c r="BA184" s="11"/>
      <c r="BB184" s="11">
        <f t="shared" si="688"/>
        <v>0</v>
      </c>
      <c r="BC184" s="11"/>
      <c r="BD184" s="11">
        <f t="shared" si="689"/>
        <v>0</v>
      </c>
      <c r="BE184" s="11"/>
      <c r="BF184" s="11">
        <f t="shared" si="690"/>
        <v>0</v>
      </c>
      <c r="BG184" s="11"/>
      <c r="BH184" s="11">
        <f t="shared" si="691"/>
        <v>0</v>
      </c>
      <c r="BI184" s="11"/>
      <c r="BJ184" s="11">
        <f t="shared" si="692"/>
        <v>0</v>
      </c>
      <c r="BK184" s="11"/>
      <c r="BL184" s="11">
        <f t="shared" si="693"/>
        <v>0</v>
      </c>
      <c r="BM184" s="76"/>
      <c r="BN184" s="11">
        <f t="shared" si="694"/>
        <v>0</v>
      </c>
      <c r="BO184" s="11"/>
      <c r="BP184" s="11">
        <f t="shared" si="695"/>
        <v>0</v>
      </c>
      <c r="BQ184" s="12"/>
      <c r="BR184" s="11">
        <f t="shared" si="696"/>
        <v>0</v>
      </c>
      <c r="BS184" s="115"/>
      <c r="BT184" s="11">
        <f t="shared" si="697"/>
        <v>0</v>
      </c>
      <c r="BU184" s="11"/>
      <c r="BV184" s="11">
        <f t="shared" si="698"/>
        <v>0</v>
      </c>
      <c r="BW184" s="12"/>
      <c r="BX184" s="11">
        <f t="shared" si="699"/>
        <v>0</v>
      </c>
      <c r="BY184" s="11"/>
      <c r="BZ184" s="11">
        <f t="shared" si="700"/>
        <v>0</v>
      </c>
      <c r="CA184" s="11"/>
      <c r="CB184" s="11">
        <f t="shared" si="701"/>
        <v>0</v>
      </c>
      <c r="CC184" s="11"/>
      <c r="CD184" s="11">
        <f t="shared" si="702"/>
        <v>0</v>
      </c>
      <c r="CE184" s="11"/>
      <c r="CF184" s="11">
        <f t="shared" si="703"/>
        <v>0</v>
      </c>
      <c r="CG184" s="11"/>
      <c r="CH184" s="11">
        <f t="shared" si="704"/>
        <v>0</v>
      </c>
      <c r="CI184" s="12"/>
      <c r="CJ184" s="11">
        <f t="shared" si="705"/>
        <v>0</v>
      </c>
      <c r="CK184" s="11"/>
      <c r="CL184" s="11">
        <f t="shared" si="706"/>
        <v>0</v>
      </c>
      <c r="CM184" s="12"/>
      <c r="CN184" s="11">
        <f t="shared" si="707"/>
        <v>0</v>
      </c>
      <c r="CO184" s="11"/>
      <c r="CP184" s="11">
        <f t="shared" si="708"/>
        <v>0</v>
      </c>
      <c r="CQ184" s="11"/>
      <c r="CR184" s="11">
        <f t="shared" si="709"/>
        <v>0</v>
      </c>
      <c r="CS184" s="43">
        <f t="shared" si="710"/>
        <v>30</v>
      </c>
      <c r="CT184" s="43">
        <f t="shared" si="710"/>
        <v>723240</v>
      </c>
      <c r="CU184" s="42">
        <f t="shared" si="575"/>
        <v>30</v>
      </c>
    </row>
    <row r="185" spans="1:100" ht="60" x14ac:dyDescent="0.25">
      <c r="A185" s="47"/>
      <c r="B185" s="47">
        <v>132</v>
      </c>
      <c r="C185" s="16" t="s">
        <v>293</v>
      </c>
      <c r="D185" s="8">
        <v>11480</v>
      </c>
      <c r="E185" s="9">
        <v>1.8</v>
      </c>
      <c r="F185" s="19">
        <v>1</v>
      </c>
      <c r="G185" s="8">
        <v>1.4</v>
      </c>
      <c r="H185" s="8">
        <v>1.68</v>
      </c>
      <c r="I185" s="8">
        <v>2.23</v>
      </c>
      <c r="J185" s="10">
        <v>2.57</v>
      </c>
      <c r="K185" s="11"/>
      <c r="L185" s="11">
        <f t="shared" si="669"/>
        <v>0</v>
      </c>
      <c r="M185" s="11"/>
      <c r="N185" s="11">
        <f t="shared" si="576"/>
        <v>0</v>
      </c>
      <c r="O185" s="11"/>
      <c r="P185" s="11">
        <f t="shared" si="670"/>
        <v>0</v>
      </c>
      <c r="Q185" s="12"/>
      <c r="R185" s="11">
        <f t="shared" si="671"/>
        <v>0</v>
      </c>
      <c r="S185" s="11"/>
      <c r="T185" s="11">
        <f t="shared" si="672"/>
        <v>0</v>
      </c>
      <c r="U185" s="12"/>
      <c r="V185" s="12">
        <f t="shared" si="673"/>
        <v>0</v>
      </c>
      <c r="W185" s="13"/>
      <c r="X185" s="11">
        <f t="shared" si="577"/>
        <v>0</v>
      </c>
      <c r="Y185" s="11"/>
      <c r="Z185" s="11">
        <f t="shared" si="674"/>
        <v>0</v>
      </c>
      <c r="AA185" s="11"/>
      <c r="AB185" s="11">
        <f t="shared" si="675"/>
        <v>0</v>
      </c>
      <c r="AC185" s="11"/>
      <c r="AD185" s="11">
        <f t="shared" si="676"/>
        <v>0</v>
      </c>
      <c r="AE185" s="11"/>
      <c r="AF185" s="11">
        <f t="shared" si="677"/>
        <v>0</v>
      </c>
      <c r="AG185" s="12"/>
      <c r="AH185" s="11">
        <f t="shared" si="678"/>
        <v>0</v>
      </c>
      <c r="AI185" s="116"/>
      <c r="AJ185" s="11">
        <f t="shared" si="679"/>
        <v>0</v>
      </c>
      <c r="AK185" s="12"/>
      <c r="AL185" s="12">
        <f t="shared" si="680"/>
        <v>0</v>
      </c>
      <c r="AM185" s="11"/>
      <c r="AN185" s="11">
        <f t="shared" si="681"/>
        <v>0</v>
      </c>
      <c r="AO185" s="11"/>
      <c r="AP185" s="11">
        <f t="shared" si="682"/>
        <v>0</v>
      </c>
      <c r="AQ185" s="11"/>
      <c r="AR185" s="11">
        <f t="shared" si="683"/>
        <v>0</v>
      </c>
      <c r="AS185" s="12"/>
      <c r="AT185" s="11">
        <f t="shared" si="684"/>
        <v>0</v>
      </c>
      <c r="AU185" s="11"/>
      <c r="AV185" s="11">
        <f t="shared" si="685"/>
        <v>0</v>
      </c>
      <c r="AW185" s="11"/>
      <c r="AX185" s="11">
        <f t="shared" si="686"/>
        <v>0</v>
      </c>
      <c r="AY185" s="11"/>
      <c r="AZ185" s="11">
        <f t="shared" si="687"/>
        <v>0</v>
      </c>
      <c r="BA185" s="11"/>
      <c r="BB185" s="11">
        <f t="shared" si="688"/>
        <v>0</v>
      </c>
      <c r="BC185" s="11"/>
      <c r="BD185" s="11">
        <f t="shared" si="689"/>
        <v>0</v>
      </c>
      <c r="BE185" s="11"/>
      <c r="BF185" s="11">
        <f t="shared" si="690"/>
        <v>0</v>
      </c>
      <c r="BG185" s="11"/>
      <c r="BH185" s="11">
        <f t="shared" si="691"/>
        <v>0</v>
      </c>
      <c r="BI185" s="11"/>
      <c r="BJ185" s="11">
        <f t="shared" si="692"/>
        <v>0</v>
      </c>
      <c r="BK185" s="11"/>
      <c r="BL185" s="11">
        <f t="shared" si="693"/>
        <v>0</v>
      </c>
      <c r="BM185" s="76"/>
      <c r="BN185" s="11">
        <f t="shared" si="694"/>
        <v>0</v>
      </c>
      <c r="BO185" s="11"/>
      <c r="BP185" s="11">
        <f t="shared" si="695"/>
        <v>0</v>
      </c>
      <c r="BQ185" s="12"/>
      <c r="BR185" s="11">
        <f t="shared" si="696"/>
        <v>0</v>
      </c>
      <c r="BS185" s="115"/>
      <c r="BT185" s="11">
        <f t="shared" si="697"/>
        <v>0</v>
      </c>
      <c r="BU185" s="11"/>
      <c r="BV185" s="11">
        <f t="shared" si="698"/>
        <v>0</v>
      </c>
      <c r="BW185" s="12"/>
      <c r="BX185" s="11">
        <f t="shared" si="699"/>
        <v>0</v>
      </c>
      <c r="BY185" s="11"/>
      <c r="BZ185" s="11">
        <f t="shared" si="700"/>
        <v>0</v>
      </c>
      <c r="CA185" s="11"/>
      <c r="CB185" s="11">
        <f t="shared" si="701"/>
        <v>0</v>
      </c>
      <c r="CC185" s="11"/>
      <c r="CD185" s="11">
        <f t="shared" si="702"/>
        <v>0</v>
      </c>
      <c r="CE185" s="11"/>
      <c r="CF185" s="11">
        <f t="shared" si="703"/>
        <v>0</v>
      </c>
      <c r="CG185" s="11"/>
      <c r="CH185" s="11">
        <f t="shared" si="704"/>
        <v>0</v>
      </c>
      <c r="CI185" s="12"/>
      <c r="CJ185" s="11">
        <f t="shared" si="705"/>
        <v>0</v>
      </c>
      <c r="CK185" s="11"/>
      <c r="CL185" s="11">
        <f t="shared" si="706"/>
        <v>0</v>
      </c>
      <c r="CM185" s="12"/>
      <c r="CN185" s="11">
        <f t="shared" si="707"/>
        <v>0</v>
      </c>
      <c r="CO185" s="11"/>
      <c r="CP185" s="11">
        <f t="shared" si="708"/>
        <v>0</v>
      </c>
      <c r="CQ185" s="11"/>
      <c r="CR185" s="11">
        <f t="shared" si="709"/>
        <v>0</v>
      </c>
      <c r="CS185" s="43">
        <f t="shared" si="710"/>
        <v>0</v>
      </c>
      <c r="CT185" s="43">
        <f t="shared" si="710"/>
        <v>0</v>
      </c>
      <c r="CU185" s="42">
        <f t="shared" si="575"/>
        <v>0</v>
      </c>
    </row>
    <row r="186" spans="1:100" ht="45" x14ac:dyDescent="0.25">
      <c r="A186" s="47"/>
      <c r="B186" s="47">
        <v>133</v>
      </c>
      <c r="C186" s="16" t="s">
        <v>294</v>
      </c>
      <c r="D186" s="8">
        <v>11480</v>
      </c>
      <c r="E186" s="9">
        <v>2.75</v>
      </c>
      <c r="F186" s="19">
        <v>1</v>
      </c>
      <c r="G186" s="8">
        <v>1.4</v>
      </c>
      <c r="H186" s="8">
        <v>1.68</v>
      </c>
      <c r="I186" s="8">
        <v>2.23</v>
      </c>
      <c r="J186" s="10">
        <v>2.57</v>
      </c>
      <c r="K186" s="11"/>
      <c r="L186" s="11">
        <f t="shared" si="669"/>
        <v>0</v>
      </c>
      <c r="M186" s="11"/>
      <c r="N186" s="11">
        <f t="shared" si="576"/>
        <v>0</v>
      </c>
      <c r="O186" s="11"/>
      <c r="P186" s="11">
        <f t="shared" si="670"/>
        <v>0</v>
      </c>
      <c r="Q186" s="12"/>
      <c r="R186" s="11">
        <f t="shared" si="671"/>
        <v>0</v>
      </c>
      <c r="S186" s="11"/>
      <c r="T186" s="11">
        <f t="shared" si="672"/>
        <v>0</v>
      </c>
      <c r="U186" s="12"/>
      <c r="V186" s="12">
        <f t="shared" si="673"/>
        <v>0</v>
      </c>
      <c r="W186" s="13"/>
      <c r="X186" s="11">
        <f t="shared" si="577"/>
        <v>0</v>
      </c>
      <c r="Y186" s="11"/>
      <c r="Z186" s="11">
        <f t="shared" si="674"/>
        <v>0</v>
      </c>
      <c r="AA186" s="11"/>
      <c r="AB186" s="11">
        <f t="shared" si="675"/>
        <v>0</v>
      </c>
      <c r="AC186" s="11"/>
      <c r="AD186" s="11">
        <f t="shared" si="676"/>
        <v>0</v>
      </c>
      <c r="AE186" s="11"/>
      <c r="AF186" s="11">
        <f t="shared" si="677"/>
        <v>0</v>
      </c>
      <c r="AG186" s="12"/>
      <c r="AH186" s="11">
        <f t="shared" si="678"/>
        <v>0</v>
      </c>
      <c r="AI186" s="116"/>
      <c r="AJ186" s="11">
        <f t="shared" si="679"/>
        <v>0</v>
      </c>
      <c r="AK186" s="12"/>
      <c r="AL186" s="12">
        <f t="shared" si="680"/>
        <v>0</v>
      </c>
      <c r="AM186" s="11"/>
      <c r="AN186" s="11">
        <f t="shared" si="681"/>
        <v>0</v>
      </c>
      <c r="AO186" s="11"/>
      <c r="AP186" s="11">
        <f t="shared" si="682"/>
        <v>0</v>
      </c>
      <c r="AQ186" s="11"/>
      <c r="AR186" s="11">
        <f t="shared" si="683"/>
        <v>0</v>
      </c>
      <c r="AS186" s="12">
        <v>50</v>
      </c>
      <c r="AT186" s="11">
        <f t="shared" si="684"/>
        <v>2209900</v>
      </c>
      <c r="AU186" s="11"/>
      <c r="AV186" s="11">
        <f t="shared" si="685"/>
        <v>0</v>
      </c>
      <c r="AW186" s="11"/>
      <c r="AX186" s="11">
        <f t="shared" si="686"/>
        <v>0</v>
      </c>
      <c r="AY186" s="11"/>
      <c r="AZ186" s="11">
        <f t="shared" si="687"/>
        <v>0</v>
      </c>
      <c r="BA186" s="11"/>
      <c r="BB186" s="11">
        <f t="shared" si="688"/>
        <v>0</v>
      </c>
      <c r="BC186" s="11"/>
      <c r="BD186" s="11">
        <f t="shared" si="689"/>
        <v>0</v>
      </c>
      <c r="BE186" s="11"/>
      <c r="BF186" s="11">
        <f t="shared" si="690"/>
        <v>0</v>
      </c>
      <c r="BG186" s="11"/>
      <c r="BH186" s="11">
        <f t="shared" si="691"/>
        <v>0</v>
      </c>
      <c r="BI186" s="11"/>
      <c r="BJ186" s="11">
        <f t="shared" si="692"/>
        <v>0</v>
      </c>
      <c r="BK186" s="11"/>
      <c r="BL186" s="11">
        <f t="shared" si="693"/>
        <v>0</v>
      </c>
      <c r="BM186" s="76"/>
      <c r="BN186" s="11">
        <f t="shared" si="694"/>
        <v>0</v>
      </c>
      <c r="BO186" s="11"/>
      <c r="BP186" s="11">
        <f t="shared" si="695"/>
        <v>0</v>
      </c>
      <c r="BQ186" s="12"/>
      <c r="BR186" s="11">
        <f t="shared" si="696"/>
        <v>0</v>
      </c>
      <c r="BS186" s="115"/>
      <c r="BT186" s="11">
        <f t="shared" si="697"/>
        <v>0</v>
      </c>
      <c r="BU186" s="11"/>
      <c r="BV186" s="11">
        <f t="shared" si="698"/>
        <v>0</v>
      </c>
      <c r="BW186" s="12"/>
      <c r="BX186" s="11">
        <f t="shared" si="699"/>
        <v>0</v>
      </c>
      <c r="BY186" s="11"/>
      <c r="BZ186" s="11">
        <f t="shared" si="700"/>
        <v>0</v>
      </c>
      <c r="CA186" s="11"/>
      <c r="CB186" s="11">
        <f t="shared" si="701"/>
        <v>0</v>
      </c>
      <c r="CC186" s="11"/>
      <c r="CD186" s="11">
        <f t="shared" si="702"/>
        <v>0</v>
      </c>
      <c r="CE186" s="11"/>
      <c r="CF186" s="11">
        <f t="shared" si="703"/>
        <v>0</v>
      </c>
      <c r="CG186" s="11"/>
      <c r="CH186" s="11">
        <f t="shared" si="704"/>
        <v>0</v>
      </c>
      <c r="CI186" s="12"/>
      <c r="CJ186" s="11">
        <f t="shared" si="705"/>
        <v>0</v>
      </c>
      <c r="CK186" s="11"/>
      <c r="CL186" s="11">
        <f t="shared" si="706"/>
        <v>0</v>
      </c>
      <c r="CM186" s="12"/>
      <c r="CN186" s="11">
        <f t="shared" si="707"/>
        <v>0</v>
      </c>
      <c r="CO186" s="11"/>
      <c r="CP186" s="11">
        <f t="shared" si="708"/>
        <v>0</v>
      </c>
      <c r="CQ186" s="11"/>
      <c r="CR186" s="11">
        <f t="shared" si="709"/>
        <v>0</v>
      </c>
      <c r="CS186" s="43">
        <f t="shared" si="710"/>
        <v>50</v>
      </c>
      <c r="CT186" s="43">
        <f t="shared" si="710"/>
        <v>2209900</v>
      </c>
      <c r="CU186" s="42">
        <f t="shared" si="575"/>
        <v>50</v>
      </c>
    </row>
    <row r="187" spans="1:100" ht="60" x14ac:dyDescent="0.25">
      <c r="A187" s="47"/>
      <c r="B187" s="47">
        <v>134</v>
      </c>
      <c r="C187" s="16" t="s">
        <v>295</v>
      </c>
      <c r="D187" s="8">
        <v>11480</v>
      </c>
      <c r="E187" s="9">
        <v>2.35</v>
      </c>
      <c r="F187" s="19">
        <v>1</v>
      </c>
      <c r="G187" s="8">
        <v>1.4</v>
      </c>
      <c r="H187" s="8">
        <v>1.68</v>
      </c>
      <c r="I187" s="8">
        <v>2.23</v>
      </c>
      <c r="J187" s="10">
        <v>2.57</v>
      </c>
      <c r="K187" s="11"/>
      <c r="L187" s="11">
        <f t="shared" si="669"/>
        <v>0</v>
      </c>
      <c r="M187" s="11"/>
      <c r="N187" s="11">
        <f t="shared" si="576"/>
        <v>0</v>
      </c>
      <c r="O187" s="11"/>
      <c r="P187" s="11">
        <f t="shared" si="670"/>
        <v>0</v>
      </c>
      <c r="Q187" s="12"/>
      <c r="R187" s="11">
        <f t="shared" si="671"/>
        <v>0</v>
      </c>
      <c r="S187" s="11"/>
      <c r="T187" s="11">
        <f t="shared" si="672"/>
        <v>0</v>
      </c>
      <c r="U187" s="12"/>
      <c r="V187" s="12">
        <f t="shared" si="673"/>
        <v>0</v>
      </c>
      <c r="W187" s="13"/>
      <c r="X187" s="11">
        <f t="shared" si="577"/>
        <v>0</v>
      </c>
      <c r="Y187" s="11"/>
      <c r="Z187" s="11">
        <f t="shared" si="674"/>
        <v>0</v>
      </c>
      <c r="AA187" s="11"/>
      <c r="AB187" s="11">
        <f t="shared" si="675"/>
        <v>0</v>
      </c>
      <c r="AC187" s="11"/>
      <c r="AD187" s="11">
        <f t="shared" si="676"/>
        <v>0</v>
      </c>
      <c r="AE187" s="11"/>
      <c r="AF187" s="11">
        <f t="shared" si="677"/>
        <v>0</v>
      </c>
      <c r="AG187" s="12"/>
      <c r="AH187" s="11">
        <f t="shared" si="678"/>
        <v>0</v>
      </c>
      <c r="AI187" s="116"/>
      <c r="AJ187" s="11">
        <f t="shared" si="679"/>
        <v>0</v>
      </c>
      <c r="AK187" s="12"/>
      <c r="AL187" s="12">
        <f t="shared" si="680"/>
        <v>0</v>
      </c>
      <c r="AM187" s="11"/>
      <c r="AN187" s="11">
        <f t="shared" si="681"/>
        <v>0</v>
      </c>
      <c r="AO187" s="11"/>
      <c r="AP187" s="11">
        <f t="shared" si="682"/>
        <v>0</v>
      </c>
      <c r="AQ187" s="11"/>
      <c r="AR187" s="11">
        <f t="shared" si="683"/>
        <v>0</v>
      </c>
      <c r="AS187" s="12">
        <v>5</v>
      </c>
      <c r="AT187" s="11">
        <f t="shared" si="684"/>
        <v>188846</v>
      </c>
      <c r="AU187" s="11"/>
      <c r="AV187" s="11">
        <f t="shared" si="685"/>
        <v>0</v>
      </c>
      <c r="AW187" s="11"/>
      <c r="AX187" s="11">
        <f t="shared" si="686"/>
        <v>0</v>
      </c>
      <c r="AY187" s="11"/>
      <c r="AZ187" s="11">
        <f t="shared" si="687"/>
        <v>0</v>
      </c>
      <c r="BA187" s="11"/>
      <c r="BB187" s="11">
        <f t="shared" si="688"/>
        <v>0</v>
      </c>
      <c r="BC187" s="11"/>
      <c r="BD187" s="11">
        <f t="shared" si="689"/>
        <v>0</v>
      </c>
      <c r="BE187" s="11"/>
      <c r="BF187" s="11">
        <f t="shared" si="690"/>
        <v>0</v>
      </c>
      <c r="BG187" s="11"/>
      <c r="BH187" s="11">
        <f t="shared" si="691"/>
        <v>0</v>
      </c>
      <c r="BI187" s="11"/>
      <c r="BJ187" s="11">
        <f t="shared" si="692"/>
        <v>0</v>
      </c>
      <c r="BK187" s="11"/>
      <c r="BL187" s="11">
        <f t="shared" si="693"/>
        <v>0</v>
      </c>
      <c r="BM187" s="76"/>
      <c r="BN187" s="11">
        <f t="shared" si="694"/>
        <v>0</v>
      </c>
      <c r="BO187" s="11"/>
      <c r="BP187" s="11">
        <f t="shared" si="695"/>
        <v>0</v>
      </c>
      <c r="BQ187" s="12"/>
      <c r="BR187" s="11">
        <f t="shared" si="696"/>
        <v>0</v>
      </c>
      <c r="BS187" s="115"/>
      <c r="BT187" s="11">
        <f t="shared" si="697"/>
        <v>0</v>
      </c>
      <c r="BU187" s="11"/>
      <c r="BV187" s="11">
        <f t="shared" si="698"/>
        <v>0</v>
      </c>
      <c r="BW187" s="12"/>
      <c r="BX187" s="11">
        <f t="shared" si="699"/>
        <v>0</v>
      </c>
      <c r="BY187" s="11"/>
      <c r="BZ187" s="11">
        <f t="shared" si="700"/>
        <v>0</v>
      </c>
      <c r="CA187" s="11"/>
      <c r="CB187" s="11">
        <f t="shared" si="701"/>
        <v>0</v>
      </c>
      <c r="CC187" s="11"/>
      <c r="CD187" s="11">
        <f t="shared" si="702"/>
        <v>0</v>
      </c>
      <c r="CE187" s="11"/>
      <c r="CF187" s="11">
        <f t="shared" si="703"/>
        <v>0</v>
      </c>
      <c r="CG187" s="11"/>
      <c r="CH187" s="11">
        <f t="shared" si="704"/>
        <v>0</v>
      </c>
      <c r="CI187" s="12"/>
      <c r="CJ187" s="11">
        <f t="shared" si="705"/>
        <v>0</v>
      </c>
      <c r="CK187" s="11"/>
      <c r="CL187" s="11">
        <f t="shared" si="706"/>
        <v>0</v>
      </c>
      <c r="CM187" s="12"/>
      <c r="CN187" s="11">
        <f t="shared" si="707"/>
        <v>0</v>
      </c>
      <c r="CO187" s="11"/>
      <c r="CP187" s="11">
        <f t="shared" si="708"/>
        <v>0</v>
      </c>
      <c r="CQ187" s="11"/>
      <c r="CR187" s="11">
        <f t="shared" si="709"/>
        <v>0</v>
      </c>
      <c r="CS187" s="43">
        <f t="shared" si="710"/>
        <v>5</v>
      </c>
      <c r="CT187" s="43">
        <f t="shared" si="710"/>
        <v>188846</v>
      </c>
      <c r="CU187" s="42">
        <f t="shared" si="575"/>
        <v>5</v>
      </c>
    </row>
    <row r="188" spans="1:100" x14ac:dyDescent="0.25">
      <c r="A188" s="152" t="s">
        <v>307</v>
      </c>
      <c r="B188" s="153"/>
      <c r="C188" s="28" t="s">
        <v>51</v>
      </c>
      <c r="D188" s="15"/>
      <c r="E188" s="15"/>
      <c r="F188" s="15"/>
      <c r="G188" s="15"/>
      <c r="H188" s="15"/>
      <c r="I188" s="15"/>
      <c r="J188" s="15"/>
      <c r="K188" s="15">
        <f t="shared" ref="K188:BV188" si="711">K11+K12+K26+K28+K30+K33+K35+K37+K41+K44+K46+K49+K60+K64+K67+K70+K73+K75+K80+K99+K106+K113+K116+K118+K120+K124+K126+K128+K130+K135+K142+K149+K158+K160+K164+K169+K175</f>
        <v>845</v>
      </c>
      <c r="L188" s="15">
        <f t="shared" si="711"/>
        <v>35066532.480000004</v>
      </c>
      <c r="M188" s="15">
        <f t="shared" si="711"/>
        <v>200</v>
      </c>
      <c r="N188" s="15">
        <f t="shared" si="711"/>
        <v>5251686.72</v>
      </c>
      <c r="O188" s="15">
        <f t="shared" si="711"/>
        <v>1040</v>
      </c>
      <c r="P188" s="15">
        <f t="shared" si="711"/>
        <v>43870613.359999999</v>
      </c>
      <c r="Q188" s="15">
        <f t="shared" si="711"/>
        <v>452</v>
      </c>
      <c r="R188" s="15">
        <f t="shared" si="711"/>
        <v>19939566.079999998</v>
      </c>
      <c r="S188" s="15">
        <f t="shared" si="711"/>
        <v>989</v>
      </c>
      <c r="T188" s="15">
        <f t="shared" si="711"/>
        <v>113555282.37759998</v>
      </c>
      <c r="U188" s="15">
        <f t="shared" si="711"/>
        <v>600</v>
      </c>
      <c r="V188" s="15">
        <f t="shared" si="711"/>
        <v>14850527.999999998</v>
      </c>
      <c r="W188" s="15">
        <f t="shared" si="711"/>
        <v>110</v>
      </c>
      <c r="X188" s="15">
        <f t="shared" si="711"/>
        <v>689488.79999999993</v>
      </c>
      <c r="Y188" s="15">
        <f t="shared" si="711"/>
        <v>295</v>
      </c>
      <c r="Z188" s="15">
        <f t="shared" si="711"/>
        <v>4667662.3839999996</v>
      </c>
      <c r="AA188" s="15">
        <f t="shared" si="711"/>
        <v>1173</v>
      </c>
      <c r="AB188" s="15">
        <f t="shared" si="711"/>
        <v>17401797.280000001</v>
      </c>
      <c r="AC188" s="15">
        <f t="shared" si="711"/>
        <v>552</v>
      </c>
      <c r="AD188" s="15">
        <f t="shared" si="711"/>
        <v>28375791.024</v>
      </c>
      <c r="AE188" s="15">
        <f t="shared" si="711"/>
        <v>210</v>
      </c>
      <c r="AF188" s="15">
        <f t="shared" si="711"/>
        <v>15485243.423999999</v>
      </c>
      <c r="AG188" s="15">
        <f t="shared" si="711"/>
        <v>860</v>
      </c>
      <c r="AH188" s="15">
        <f t="shared" si="711"/>
        <v>14260132.723199997</v>
      </c>
      <c r="AI188" s="15">
        <f t="shared" si="711"/>
        <v>200</v>
      </c>
      <c r="AJ188" s="15">
        <f t="shared" si="711"/>
        <v>3343618.88</v>
      </c>
      <c r="AK188" s="15">
        <f t="shared" si="711"/>
        <v>1885</v>
      </c>
      <c r="AL188" s="15">
        <f t="shared" si="711"/>
        <v>24843936.879999995</v>
      </c>
      <c r="AM188" s="15">
        <f t="shared" si="711"/>
        <v>870</v>
      </c>
      <c r="AN188" s="15">
        <f t="shared" si="711"/>
        <v>11605591.199999999</v>
      </c>
      <c r="AO188" s="15">
        <f t="shared" si="711"/>
        <v>260</v>
      </c>
      <c r="AP188" s="15">
        <f t="shared" si="711"/>
        <v>3760847.9999999995</v>
      </c>
      <c r="AQ188" s="15">
        <f t="shared" si="711"/>
        <v>290</v>
      </c>
      <c r="AR188" s="15">
        <f t="shared" si="711"/>
        <v>18500318.479999997</v>
      </c>
      <c r="AS188" s="15">
        <f t="shared" si="711"/>
        <v>360</v>
      </c>
      <c r="AT188" s="15">
        <f t="shared" si="711"/>
        <v>8273704.879999999</v>
      </c>
      <c r="AU188" s="15">
        <f t="shared" si="711"/>
        <v>50</v>
      </c>
      <c r="AV188" s="15">
        <f t="shared" si="711"/>
        <v>731726.01599999995</v>
      </c>
      <c r="AW188" s="15">
        <f t="shared" si="711"/>
        <v>535</v>
      </c>
      <c r="AX188" s="15">
        <f t="shared" si="711"/>
        <v>7602409.5839999998</v>
      </c>
      <c r="AY188" s="15">
        <f t="shared" si="711"/>
        <v>750</v>
      </c>
      <c r="AZ188" s="15">
        <f t="shared" si="711"/>
        <v>9388876.6719999984</v>
      </c>
      <c r="BA188" s="15">
        <f t="shared" si="711"/>
        <v>691</v>
      </c>
      <c r="BB188" s="15">
        <f t="shared" si="711"/>
        <v>10612116.592</v>
      </c>
      <c r="BC188" s="15">
        <f t="shared" si="711"/>
        <v>20</v>
      </c>
      <c r="BD188" s="15">
        <f t="shared" si="711"/>
        <v>264866.56</v>
      </c>
      <c r="BE188" s="15">
        <f t="shared" si="711"/>
        <v>0</v>
      </c>
      <c r="BF188" s="15">
        <f t="shared" si="711"/>
        <v>0</v>
      </c>
      <c r="BG188" s="15">
        <f t="shared" si="711"/>
        <v>1335</v>
      </c>
      <c r="BH188" s="15">
        <f t="shared" si="711"/>
        <v>19275213.888</v>
      </c>
      <c r="BI188" s="15">
        <f t="shared" si="711"/>
        <v>35</v>
      </c>
      <c r="BJ188" s="15">
        <f t="shared" si="711"/>
        <v>686171.53919999988</v>
      </c>
      <c r="BK188" s="15">
        <f t="shared" si="711"/>
        <v>650</v>
      </c>
      <c r="BL188" s="15">
        <f t="shared" si="711"/>
        <v>16614037.843199998</v>
      </c>
      <c r="BM188" s="15">
        <f t="shared" si="711"/>
        <v>1040</v>
      </c>
      <c r="BN188" s="15">
        <f t="shared" si="711"/>
        <v>34082733.215999998</v>
      </c>
      <c r="BO188" s="15">
        <f t="shared" si="711"/>
        <v>360</v>
      </c>
      <c r="BP188" s="15">
        <f t="shared" si="711"/>
        <v>7363354.6559999995</v>
      </c>
      <c r="BQ188" s="15">
        <f t="shared" si="711"/>
        <v>210</v>
      </c>
      <c r="BR188" s="15">
        <f t="shared" si="711"/>
        <v>8573576.2559999991</v>
      </c>
      <c r="BS188" s="15">
        <f t="shared" si="711"/>
        <v>1510</v>
      </c>
      <c r="BT188" s="15">
        <f t="shared" si="711"/>
        <v>25546495.430400003</v>
      </c>
      <c r="BU188" s="15">
        <f t="shared" si="711"/>
        <v>1430</v>
      </c>
      <c r="BV188" s="15">
        <f t="shared" si="711"/>
        <v>22529523.878400002</v>
      </c>
      <c r="BW188" s="15">
        <f t="shared" ref="BW188:CT188" si="712">BW11+BW12+BW26+BW28+BW30+BW33+BW35+BW37+BW41+BW44+BW46+BW49+BW60+BW64+BW67+BW70+BW73+BW75+BW80+BW99+BW106+BW113+BW116+BW118+BW120+BW124+BW126+BW128+BW130+BW135+BW142+BW149+BW158+BW160+BW164+BW169+BW175</f>
        <v>190</v>
      </c>
      <c r="BX188" s="15">
        <f t="shared" si="712"/>
        <v>3824493.1199999996</v>
      </c>
      <c r="BY188" s="15">
        <f t="shared" si="712"/>
        <v>765</v>
      </c>
      <c r="BZ188" s="15">
        <f t="shared" si="712"/>
        <v>12902601.600000001</v>
      </c>
      <c r="CA188" s="15">
        <f t="shared" si="712"/>
        <v>20</v>
      </c>
      <c r="CB188" s="15">
        <f t="shared" si="712"/>
        <v>317839.87199999997</v>
      </c>
      <c r="CC188" s="15">
        <f t="shared" si="712"/>
        <v>600</v>
      </c>
      <c r="CD188" s="15">
        <f t="shared" si="712"/>
        <v>10405359.9552</v>
      </c>
      <c r="CE188" s="15">
        <f t="shared" si="712"/>
        <v>245</v>
      </c>
      <c r="CF188" s="15">
        <f t="shared" si="712"/>
        <v>4234599.1295999996</v>
      </c>
      <c r="CG188" s="15">
        <f t="shared" si="712"/>
        <v>200</v>
      </c>
      <c r="CH188" s="15">
        <f t="shared" si="712"/>
        <v>3430857.6960000005</v>
      </c>
      <c r="CI188" s="29">
        <f t="shared" si="712"/>
        <v>400</v>
      </c>
      <c r="CJ188" s="15">
        <f t="shared" si="712"/>
        <v>6994984.4160000011</v>
      </c>
      <c r="CK188" s="15">
        <f t="shared" si="712"/>
        <v>100</v>
      </c>
      <c r="CL188" s="15">
        <f t="shared" si="712"/>
        <v>1778360.3711999997</v>
      </c>
      <c r="CM188" s="15">
        <f t="shared" si="712"/>
        <v>585</v>
      </c>
      <c r="CN188" s="15">
        <f t="shared" si="712"/>
        <v>13396689.319999998</v>
      </c>
      <c r="CO188" s="15">
        <f t="shared" si="712"/>
        <v>340</v>
      </c>
      <c r="CP188" s="15">
        <f t="shared" si="712"/>
        <v>8110244.6040000012</v>
      </c>
      <c r="CQ188" s="15">
        <f t="shared" si="712"/>
        <v>5</v>
      </c>
      <c r="CR188" s="15">
        <f t="shared" si="712"/>
        <v>564242</v>
      </c>
      <c r="CS188" s="15">
        <f t="shared" si="712"/>
        <v>23257</v>
      </c>
      <c r="CT188" s="30">
        <f t="shared" si="712"/>
        <v>612973717.18800008</v>
      </c>
      <c r="CU188" s="42">
        <f>SUM(CU13:CU187)</f>
        <v>23874.66</v>
      </c>
      <c r="CV188" s="31">
        <f>SUM(CU188/CS188)</f>
        <v>1.0265580255406974</v>
      </c>
    </row>
    <row r="189" spans="1:100" hidden="1" x14ac:dyDescent="0.25">
      <c r="A189" s="125" t="s">
        <v>296</v>
      </c>
      <c r="B189" s="126"/>
      <c r="C189" s="28" t="s">
        <v>51</v>
      </c>
      <c r="D189" s="15"/>
      <c r="E189" s="15"/>
      <c r="F189" s="15"/>
      <c r="G189" s="15"/>
      <c r="H189" s="15"/>
      <c r="I189" s="15"/>
      <c r="J189" s="15"/>
      <c r="K189" s="15">
        <v>845</v>
      </c>
      <c r="L189" s="15">
        <v>35066532.480000004</v>
      </c>
      <c r="M189" s="15">
        <v>200</v>
      </c>
      <c r="N189" s="15">
        <v>5251686.72</v>
      </c>
      <c r="O189" s="15">
        <v>1040</v>
      </c>
      <c r="P189" s="15">
        <v>43870613.359999999</v>
      </c>
      <c r="Q189" s="15">
        <v>452</v>
      </c>
      <c r="R189" s="15">
        <v>19939566.079999998</v>
      </c>
      <c r="S189" s="15">
        <v>989</v>
      </c>
      <c r="T189" s="15">
        <v>113555282.37759998</v>
      </c>
      <c r="U189" s="15">
        <v>610</v>
      </c>
      <c r="V189" s="15">
        <v>15098036.799999999</v>
      </c>
      <c r="W189" s="15">
        <v>110</v>
      </c>
      <c r="X189" s="15">
        <v>689488.79999999993</v>
      </c>
      <c r="Y189" s="15">
        <v>295</v>
      </c>
      <c r="Z189" s="15">
        <v>4667662.3839999996</v>
      </c>
      <c r="AA189" s="15">
        <v>1173</v>
      </c>
      <c r="AB189" s="15">
        <v>17401797.280000001</v>
      </c>
      <c r="AC189" s="15">
        <v>552</v>
      </c>
      <c r="AD189" s="15">
        <v>28375791.024</v>
      </c>
      <c r="AE189" s="15">
        <v>210</v>
      </c>
      <c r="AF189" s="15">
        <v>15485243.423999999</v>
      </c>
      <c r="AG189" s="15">
        <v>860</v>
      </c>
      <c r="AH189" s="15">
        <v>14260132.723199997</v>
      </c>
      <c r="AI189" s="15">
        <v>200</v>
      </c>
      <c r="AJ189" s="15">
        <v>3363869.5999999996</v>
      </c>
      <c r="AK189" s="15">
        <v>2170</v>
      </c>
      <c r="AL189" s="15">
        <v>32380901.279999994</v>
      </c>
      <c r="AM189" s="15">
        <v>870</v>
      </c>
      <c r="AN189" s="15">
        <v>11605591.199999999</v>
      </c>
      <c r="AO189" s="15">
        <v>260</v>
      </c>
      <c r="AP189" s="15">
        <v>3760847.9999999995</v>
      </c>
      <c r="AQ189" s="15">
        <v>290</v>
      </c>
      <c r="AR189" s="15">
        <v>18500318.479999997</v>
      </c>
      <c r="AS189" s="15">
        <v>360</v>
      </c>
      <c r="AT189" s="15">
        <v>8273704.879999999</v>
      </c>
      <c r="AU189" s="15">
        <v>50</v>
      </c>
      <c r="AV189" s="15">
        <v>731726.01599999995</v>
      </c>
      <c r="AW189" s="15">
        <v>535</v>
      </c>
      <c r="AX189" s="15">
        <v>7602409.5839999998</v>
      </c>
      <c r="AY189" s="15">
        <v>750</v>
      </c>
      <c r="AZ189" s="15">
        <v>9388876.6719999984</v>
      </c>
      <c r="BA189" s="15">
        <v>691</v>
      </c>
      <c r="BB189" s="15">
        <v>10612116.592</v>
      </c>
      <c r="BC189" s="15">
        <v>20</v>
      </c>
      <c r="BD189" s="15">
        <v>264866.56</v>
      </c>
      <c r="BE189" s="15">
        <v>0</v>
      </c>
      <c r="BF189" s="15">
        <v>0</v>
      </c>
      <c r="BG189" s="15">
        <v>1335</v>
      </c>
      <c r="BH189" s="15">
        <v>19275213.888</v>
      </c>
      <c r="BI189" s="15">
        <v>35</v>
      </c>
      <c r="BJ189" s="15">
        <v>686171.53919999988</v>
      </c>
      <c r="BK189" s="15">
        <v>650</v>
      </c>
      <c r="BL189" s="15">
        <v>16614037.843199998</v>
      </c>
      <c r="BM189" s="15">
        <v>1040</v>
      </c>
      <c r="BN189" s="15">
        <v>34082733.215999998</v>
      </c>
      <c r="BO189" s="15">
        <v>360</v>
      </c>
      <c r="BP189" s="15">
        <v>7363354.6559999995</v>
      </c>
      <c r="BQ189" s="15">
        <v>210</v>
      </c>
      <c r="BR189" s="15">
        <v>8573576.2559999991</v>
      </c>
      <c r="BS189" s="15">
        <v>1410</v>
      </c>
      <c r="BT189" s="15">
        <v>23540709.830399998</v>
      </c>
      <c r="BU189" s="15">
        <v>1430</v>
      </c>
      <c r="BV189" s="15">
        <v>22529523.878400002</v>
      </c>
      <c r="BW189" s="15">
        <v>190</v>
      </c>
      <c r="BX189" s="15">
        <v>3824493.1199999996</v>
      </c>
      <c r="BY189" s="15">
        <v>765</v>
      </c>
      <c r="BZ189" s="15">
        <v>12902601.600000001</v>
      </c>
      <c r="CA189" s="15">
        <v>20</v>
      </c>
      <c r="CB189" s="15">
        <v>317839.87199999997</v>
      </c>
      <c r="CC189" s="15">
        <v>600</v>
      </c>
      <c r="CD189" s="15">
        <v>10405359.9552</v>
      </c>
      <c r="CE189" s="15">
        <v>245</v>
      </c>
      <c r="CF189" s="15">
        <v>4234599.1295999996</v>
      </c>
      <c r="CG189" s="15">
        <v>200</v>
      </c>
      <c r="CH189" s="15">
        <v>3430857.6960000005</v>
      </c>
      <c r="CI189" s="29">
        <v>400</v>
      </c>
      <c r="CJ189" s="15">
        <v>6994984.4160000011</v>
      </c>
      <c r="CK189" s="15">
        <v>100</v>
      </c>
      <c r="CL189" s="15">
        <v>1778360.3711999997</v>
      </c>
      <c r="CM189" s="15">
        <v>585</v>
      </c>
      <c r="CN189" s="15">
        <v>13396689.319999998</v>
      </c>
      <c r="CO189" s="15">
        <v>340</v>
      </c>
      <c r="CP189" s="15">
        <v>8110244.6040000012</v>
      </c>
      <c r="CQ189" s="15">
        <v>5</v>
      </c>
      <c r="CR189" s="15">
        <v>564242</v>
      </c>
      <c r="CS189" s="15">
        <v>23452</v>
      </c>
      <c r="CT189" s="30">
        <v>618772655.50800014</v>
      </c>
      <c r="CU189" s="42">
        <v>24069.66</v>
      </c>
      <c r="CV189" s="32">
        <v>1.0263371993859798</v>
      </c>
    </row>
    <row r="190" spans="1:100" hidden="1" x14ac:dyDescent="0.25">
      <c r="A190" s="125" t="s">
        <v>297</v>
      </c>
      <c r="B190" s="126"/>
      <c r="C190" s="28" t="s">
        <v>51</v>
      </c>
      <c r="D190" s="15"/>
      <c r="E190" s="15"/>
      <c r="F190" s="15"/>
      <c r="G190" s="15"/>
      <c r="H190" s="15"/>
      <c r="I190" s="15"/>
      <c r="J190" s="15"/>
      <c r="K190" s="15">
        <v>845</v>
      </c>
      <c r="L190" s="15">
        <v>35066532.480000004</v>
      </c>
      <c r="M190" s="15">
        <v>200</v>
      </c>
      <c r="N190" s="15">
        <v>5251686.72</v>
      </c>
      <c r="O190" s="15">
        <v>990</v>
      </c>
      <c r="P190" s="15">
        <v>41628569.359999992</v>
      </c>
      <c r="Q190" s="15">
        <v>334</v>
      </c>
      <c r="R190" s="15">
        <v>31777236.960000001</v>
      </c>
      <c r="S190" s="15">
        <v>989</v>
      </c>
      <c r="T190" s="15">
        <v>113555282.37759998</v>
      </c>
      <c r="U190" s="15">
        <v>610</v>
      </c>
      <c r="V190" s="15">
        <v>15098036.799999999</v>
      </c>
      <c r="W190" s="15">
        <v>110</v>
      </c>
      <c r="X190" s="15">
        <v>689488.79999999993</v>
      </c>
      <c r="Y190" s="15">
        <v>295</v>
      </c>
      <c r="Z190" s="15">
        <v>4667662.3839999996</v>
      </c>
      <c r="AA190" s="15">
        <v>1173</v>
      </c>
      <c r="AB190" s="15">
        <v>17401797.280000001</v>
      </c>
      <c r="AC190" s="15">
        <v>552</v>
      </c>
      <c r="AD190" s="15">
        <v>28375791.024</v>
      </c>
      <c r="AE190" s="15">
        <v>210</v>
      </c>
      <c r="AF190" s="15">
        <v>15485243.423999999</v>
      </c>
      <c r="AG190" s="15">
        <v>860</v>
      </c>
      <c r="AH190" s="15">
        <v>14260132.723199997</v>
      </c>
      <c r="AI190" s="15">
        <v>200</v>
      </c>
      <c r="AJ190" s="15">
        <v>3363869.5999999996</v>
      </c>
      <c r="AK190" s="15">
        <v>2170</v>
      </c>
      <c r="AL190" s="15">
        <v>32380901.279999994</v>
      </c>
      <c r="AM190" s="15">
        <v>870</v>
      </c>
      <c r="AN190" s="15">
        <v>11605591.199999999</v>
      </c>
      <c r="AO190" s="15">
        <v>260</v>
      </c>
      <c r="AP190" s="15">
        <v>3760847.9999999995</v>
      </c>
      <c r="AQ190" s="15">
        <v>290</v>
      </c>
      <c r="AR190" s="15">
        <v>18500318.479999997</v>
      </c>
      <c r="AS190" s="15">
        <v>360</v>
      </c>
      <c r="AT190" s="15">
        <v>8273704.879999999</v>
      </c>
      <c r="AU190" s="15">
        <v>50</v>
      </c>
      <c r="AV190" s="15">
        <v>731726.01599999995</v>
      </c>
      <c r="AW190" s="15">
        <v>535</v>
      </c>
      <c r="AX190" s="15">
        <v>7602409.5839999998</v>
      </c>
      <c r="AY190" s="15">
        <v>750</v>
      </c>
      <c r="AZ190" s="15">
        <v>9388876.6719999984</v>
      </c>
      <c r="BA190" s="15">
        <v>691</v>
      </c>
      <c r="BB190" s="15">
        <v>10612116.592</v>
      </c>
      <c r="BC190" s="15">
        <v>20</v>
      </c>
      <c r="BD190" s="15">
        <v>264866.56</v>
      </c>
      <c r="BE190" s="15">
        <v>0</v>
      </c>
      <c r="BF190" s="15">
        <v>0</v>
      </c>
      <c r="BG190" s="15">
        <v>1335</v>
      </c>
      <c r="BH190" s="15">
        <v>19275213.888</v>
      </c>
      <c r="BI190" s="15">
        <v>35</v>
      </c>
      <c r="BJ190" s="15">
        <v>686171.53919999988</v>
      </c>
      <c r="BK190" s="15">
        <v>650</v>
      </c>
      <c r="BL190" s="15">
        <v>16614037.843199998</v>
      </c>
      <c r="BM190" s="15">
        <v>1040</v>
      </c>
      <c r="BN190" s="15">
        <v>34082733.215999998</v>
      </c>
      <c r="BO190" s="15">
        <v>360</v>
      </c>
      <c r="BP190" s="15">
        <v>7363354.6559999995</v>
      </c>
      <c r="BQ190" s="15">
        <v>210</v>
      </c>
      <c r="BR190" s="15">
        <v>8573576.2559999991</v>
      </c>
      <c r="BS190" s="15">
        <v>1410</v>
      </c>
      <c r="BT190" s="15">
        <v>23540709.830399998</v>
      </c>
      <c r="BU190" s="15">
        <v>1430</v>
      </c>
      <c r="BV190" s="15">
        <v>22529523.878400002</v>
      </c>
      <c r="BW190" s="15">
        <v>190</v>
      </c>
      <c r="BX190" s="15">
        <v>3824493.1199999996</v>
      </c>
      <c r="BY190" s="15">
        <v>765</v>
      </c>
      <c r="BZ190" s="15">
        <v>12902601.600000001</v>
      </c>
      <c r="CA190" s="15">
        <v>20</v>
      </c>
      <c r="CB190" s="15">
        <v>317839.87199999997</v>
      </c>
      <c r="CC190" s="15">
        <v>600</v>
      </c>
      <c r="CD190" s="15">
        <v>10405359.9552</v>
      </c>
      <c r="CE190" s="15">
        <v>245</v>
      </c>
      <c r="CF190" s="15">
        <v>4234599.1295999996</v>
      </c>
      <c r="CG190" s="15">
        <v>200</v>
      </c>
      <c r="CH190" s="15">
        <v>3430857.6960000005</v>
      </c>
      <c r="CI190" s="29">
        <v>400</v>
      </c>
      <c r="CJ190" s="15">
        <v>6994984.4160000011</v>
      </c>
      <c r="CK190" s="15">
        <v>100</v>
      </c>
      <c r="CL190" s="15">
        <v>1778360.3711999997</v>
      </c>
      <c r="CM190" s="15">
        <v>585</v>
      </c>
      <c r="CN190" s="15">
        <v>13396689.319999998</v>
      </c>
      <c r="CO190" s="15">
        <v>340</v>
      </c>
      <c r="CP190" s="15">
        <v>8110244.6040000012</v>
      </c>
      <c r="CQ190" s="15">
        <v>5</v>
      </c>
      <c r="CR190" s="15">
        <v>564242</v>
      </c>
      <c r="CS190" s="15">
        <v>23284</v>
      </c>
      <c r="CT190" s="30">
        <v>628368282.38800013</v>
      </c>
      <c r="CU190" s="42">
        <v>23901.66</v>
      </c>
      <c r="CV190" s="32">
        <v>1.0265272289984539</v>
      </c>
    </row>
    <row r="191" spans="1:100" hidden="1" x14ac:dyDescent="0.25">
      <c r="A191" s="152" t="s">
        <v>298</v>
      </c>
      <c r="B191" s="153"/>
      <c r="C191" s="28" t="s">
        <v>51</v>
      </c>
      <c r="D191" s="15"/>
      <c r="E191" s="15"/>
      <c r="F191" s="15"/>
      <c r="G191" s="15"/>
      <c r="H191" s="15"/>
      <c r="I191" s="15"/>
      <c r="J191" s="15"/>
      <c r="K191" s="15">
        <v>845</v>
      </c>
      <c r="L191" s="15">
        <v>35066532.480000004</v>
      </c>
      <c r="M191" s="15">
        <v>200</v>
      </c>
      <c r="N191" s="15">
        <v>5251686.72</v>
      </c>
      <c r="O191" s="15">
        <v>990</v>
      </c>
      <c r="P191" s="15">
        <v>41628569.359999992</v>
      </c>
      <c r="Q191" s="15">
        <v>334</v>
      </c>
      <c r="R191" s="15">
        <v>31777236.960000001</v>
      </c>
      <c r="S191" s="15">
        <v>989</v>
      </c>
      <c r="T191" s="15">
        <v>113555282.37759998</v>
      </c>
      <c r="U191" s="15">
        <v>610</v>
      </c>
      <c r="V191" s="15">
        <v>15098036.799999999</v>
      </c>
      <c r="W191" s="15">
        <v>110</v>
      </c>
      <c r="X191" s="15">
        <v>689488.79999999993</v>
      </c>
      <c r="Y191" s="15">
        <v>295</v>
      </c>
      <c r="Z191" s="15">
        <v>4667662.3839999996</v>
      </c>
      <c r="AA191" s="15">
        <v>1173</v>
      </c>
      <c r="AB191" s="15">
        <v>17401797.280000001</v>
      </c>
      <c r="AC191" s="15">
        <v>522</v>
      </c>
      <c r="AD191" s="15">
        <v>17671839.023999996</v>
      </c>
      <c r="AE191" s="15">
        <v>210</v>
      </c>
      <c r="AF191" s="15">
        <v>15485243.423999999</v>
      </c>
      <c r="AG191" s="15">
        <v>860</v>
      </c>
      <c r="AH191" s="15">
        <v>14260132.723199997</v>
      </c>
      <c r="AI191" s="15">
        <v>200</v>
      </c>
      <c r="AJ191" s="15">
        <v>3363869.5999999996</v>
      </c>
      <c r="AK191" s="15">
        <v>2170</v>
      </c>
      <c r="AL191" s="15">
        <v>32380901.279999994</v>
      </c>
      <c r="AM191" s="15">
        <v>1080</v>
      </c>
      <c r="AN191" s="15">
        <v>14406940.799999999</v>
      </c>
      <c r="AO191" s="15">
        <v>260</v>
      </c>
      <c r="AP191" s="15">
        <v>3760847.9999999995</v>
      </c>
      <c r="AQ191" s="15">
        <v>290</v>
      </c>
      <c r="AR191" s="15">
        <v>18500318.479999997</v>
      </c>
      <c r="AS191" s="15">
        <v>360</v>
      </c>
      <c r="AT191" s="15">
        <v>8273704.879999999</v>
      </c>
      <c r="AU191" s="15">
        <v>50</v>
      </c>
      <c r="AV191" s="15">
        <v>731726.01599999995</v>
      </c>
      <c r="AW191" s="15">
        <v>535</v>
      </c>
      <c r="AX191" s="15">
        <v>7602409.5839999998</v>
      </c>
      <c r="AY191" s="15">
        <v>750</v>
      </c>
      <c r="AZ191" s="15">
        <v>9388876.6719999984</v>
      </c>
      <c r="BA191" s="15">
        <v>691</v>
      </c>
      <c r="BB191" s="15">
        <v>10612116.592</v>
      </c>
      <c r="BC191" s="15">
        <v>20</v>
      </c>
      <c r="BD191" s="15">
        <v>264866.56</v>
      </c>
      <c r="BE191" s="15">
        <v>0</v>
      </c>
      <c r="BF191" s="15">
        <v>0</v>
      </c>
      <c r="BG191" s="15">
        <v>1335</v>
      </c>
      <c r="BH191" s="15">
        <v>19275213.888</v>
      </c>
      <c r="BI191" s="15">
        <v>35</v>
      </c>
      <c r="BJ191" s="15">
        <v>686171.53919999988</v>
      </c>
      <c r="BK191" s="15">
        <v>650</v>
      </c>
      <c r="BL191" s="15">
        <v>16614037.843199998</v>
      </c>
      <c r="BM191" s="15">
        <v>1040</v>
      </c>
      <c r="BN191" s="15">
        <v>34082733.215999998</v>
      </c>
      <c r="BO191" s="15">
        <v>360</v>
      </c>
      <c r="BP191" s="15">
        <v>7363354.6559999995</v>
      </c>
      <c r="BQ191" s="15">
        <v>210</v>
      </c>
      <c r="BR191" s="15">
        <v>8573576.2559999991</v>
      </c>
      <c r="BS191" s="15">
        <v>1410</v>
      </c>
      <c r="BT191" s="15">
        <v>23540709.830399998</v>
      </c>
      <c r="BU191" s="15">
        <v>1430</v>
      </c>
      <c r="BV191" s="15">
        <v>22529523.878400002</v>
      </c>
      <c r="BW191" s="15">
        <v>190</v>
      </c>
      <c r="BX191" s="15">
        <v>3824493.1199999996</v>
      </c>
      <c r="BY191" s="15">
        <v>765</v>
      </c>
      <c r="BZ191" s="15">
        <v>12902601.600000001</v>
      </c>
      <c r="CA191" s="15">
        <v>20</v>
      </c>
      <c r="CB191" s="15">
        <v>317839.87199999997</v>
      </c>
      <c r="CC191" s="15">
        <v>600</v>
      </c>
      <c r="CD191" s="15">
        <v>10405359.9552</v>
      </c>
      <c r="CE191" s="15">
        <v>245</v>
      </c>
      <c r="CF191" s="15">
        <v>4234599.1295999996</v>
      </c>
      <c r="CG191" s="15">
        <v>200</v>
      </c>
      <c r="CH191" s="15">
        <v>3430857.6960000005</v>
      </c>
      <c r="CI191" s="29">
        <v>400</v>
      </c>
      <c r="CJ191" s="15">
        <v>6994984.4160000011</v>
      </c>
      <c r="CK191" s="15">
        <v>100</v>
      </c>
      <c r="CL191" s="15">
        <v>1778360.3711999997</v>
      </c>
      <c r="CM191" s="15">
        <v>585</v>
      </c>
      <c r="CN191" s="15">
        <v>13396689.319999998</v>
      </c>
      <c r="CO191" s="15">
        <v>340</v>
      </c>
      <c r="CP191" s="15">
        <v>8110244.6040000012</v>
      </c>
      <c r="CQ191" s="15">
        <v>5</v>
      </c>
      <c r="CR191" s="15">
        <v>564242</v>
      </c>
      <c r="CS191" s="15">
        <v>23464</v>
      </c>
      <c r="CT191" s="15">
        <v>620465679.98800015</v>
      </c>
      <c r="CU191" s="42"/>
      <c r="CV191" s="32"/>
    </row>
    <row r="192" spans="1:100" hidden="1" x14ac:dyDescent="0.25">
      <c r="A192" s="125" t="s">
        <v>299</v>
      </c>
      <c r="B192" s="126"/>
      <c r="C192" s="28" t="s">
        <v>51</v>
      </c>
      <c r="D192" s="15"/>
      <c r="E192" s="15"/>
      <c r="F192" s="15"/>
      <c r="G192" s="15"/>
      <c r="H192" s="15"/>
      <c r="I192" s="15"/>
      <c r="J192" s="15"/>
      <c r="K192" s="15">
        <v>845</v>
      </c>
      <c r="L192" s="15">
        <v>35066532.480000004</v>
      </c>
      <c r="M192" s="15">
        <v>200</v>
      </c>
      <c r="N192" s="15">
        <v>5251686.72</v>
      </c>
      <c r="O192" s="15">
        <v>990</v>
      </c>
      <c r="P192" s="15">
        <v>41628569.359999992</v>
      </c>
      <c r="Q192" s="15">
        <v>334</v>
      </c>
      <c r="R192" s="15">
        <v>31777236.960000001</v>
      </c>
      <c r="S192" s="15">
        <v>0</v>
      </c>
      <c r="T192" s="15">
        <v>0</v>
      </c>
      <c r="U192" s="15">
        <v>610</v>
      </c>
      <c r="V192" s="15">
        <v>15098036.799999999</v>
      </c>
      <c r="W192" s="15">
        <v>110</v>
      </c>
      <c r="X192" s="15">
        <v>689488.79999999993</v>
      </c>
      <c r="Y192" s="15">
        <v>295</v>
      </c>
      <c r="Z192" s="15">
        <v>4667662.3839999996</v>
      </c>
      <c r="AA192" s="15">
        <v>1173</v>
      </c>
      <c r="AB192" s="15">
        <v>17401797.280000001</v>
      </c>
      <c r="AC192" s="15">
        <v>522</v>
      </c>
      <c r="AD192" s="15">
        <v>17671839.023999996</v>
      </c>
      <c r="AE192" s="15">
        <v>210</v>
      </c>
      <c r="AF192" s="15">
        <v>15485243.423999999</v>
      </c>
      <c r="AG192" s="15">
        <v>860</v>
      </c>
      <c r="AH192" s="15">
        <v>14260132.723199997</v>
      </c>
      <c r="AI192" s="15">
        <v>200</v>
      </c>
      <c r="AJ192" s="15">
        <v>3363869.5999999996</v>
      </c>
      <c r="AK192" s="15">
        <v>2170</v>
      </c>
      <c r="AL192" s="15">
        <v>32380901.279999994</v>
      </c>
      <c r="AM192" s="15">
        <v>1080</v>
      </c>
      <c r="AN192" s="15">
        <v>14406940.799999999</v>
      </c>
      <c r="AO192" s="15">
        <v>260</v>
      </c>
      <c r="AP192" s="15">
        <v>3760847.9999999995</v>
      </c>
      <c r="AQ192" s="15">
        <v>290</v>
      </c>
      <c r="AR192" s="15">
        <v>18500318.479999997</v>
      </c>
      <c r="AS192" s="15">
        <v>360</v>
      </c>
      <c r="AT192" s="15">
        <v>8273704.879999999</v>
      </c>
      <c r="AU192" s="15">
        <v>50</v>
      </c>
      <c r="AV192" s="15">
        <v>731726.01599999995</v>
      </c>
      <c r="AW192" s="15">
        <v>535</v>
      </c>
      <c r="AX192" s="15">
        <v>7602409.5839999998</v>
      </c>
      <c r="AY192" s="15">
        <v>750</v>
      </c>
      <c r="AZ192" s="15">
        <v>9388876.6719999984</v>
      </c>
      <c r="BA192" s="15">
        <v>691</v>
      </c>
      <c r="BB192" s="15">
        <v>10612116.592</v>
      </c>
      <c r="BC192" s="15">
        <v>20</v>
      </c>
      <c r="BD192" s="15">
        <v>264866.56</v>
      </c>
      <c r="BE192" s="15">
        <v>0</v>
      </c>
      <c r="BF192" s="15">
        <v>0</v>
      </c>
      <c r="BG192" s="15">
        <v>1335</v>
      </c>
      <c r="BH192" s="15">
        <v>19275213.888</v>
      </c>
      <c r="BI192" s="15">
        <v>35</v>
      </c>
      <c r="BJ192" s="15">
        <v>686171.53919999988</v>
      </c>
      <c r="BK192" s="15">
        <v>650</v>
      </c>
      <c r="BL192" s="15">
        <v>16614037.843199998</v>
      </c>
      <c r="BM192" s="15">
        <v>1040</v>
      </c>
      <c r="BN192" s="15">
        <v>34082733.215999998</v>
      </c>
      <c r="BO192" s="15">
        <v>360</v>
      </c>
      <c r="BP192" s="15">
        <v>7363354.6559999995</v>
      </c>
      <c r="BQ192" s="15">
        <v>210</v>
      </c>
      <c r="BR192" s="15">
        <v>8573576.2559999991</v>
      </c>
      <c r="BS192" s="15">
        <v>1410</v>
      </c>
      <c r="BT192" s="15">
        <v>23540709.830399998</v>
      </c>
      <c r="BU192" s="15">
        <v>1430</v>
      </c>
      <c r="BV192" s="15">
        <v>22529523.878400002</v>
      </c>
      <c r="BW192" s="15">
        <v>190</v>
      </c>
      <c r="BX192" s="15">
        <v>3824493.1199999996</v>
      </c>
      <c r="BY192" s="15">
        <v>765</v>
      </c>
      <c r="BZ192" s="15">
        <v>12902601.600000001</v>
      </c>
      <c r="CA192" s="15">
        <v>20</v>
      </c>
      <c r="CB192" s="15">
        <v>317839.87199999997</v>
      </c>
      <c r="CC192" s="15">
        <v>600</v>
      </c>
      <c r="CD192" s="15">
        <v>10405359.9552</v>
      </c>
      <c r="CE192" s="15">
        <v>245</v>
      </c>
      <c r="CF192" s="15">
        <v>4234599.1295999996</v>
      </c>
      <c r="CG192" s="15">
        <v>200</v>
      </c>
      <c r="CH192" s="15">
        <v>3430857.6960000005</v>
      </c>
      <c r="CI192" s="29">
        <v>400</v>
      </c>
      <c r="CJ192" s="15">
        <v>6994984.4160000011</v>
      </c>
      <c r="CK192" s="15">
        <v>100</v>
      </c>
      <c r="CL192" s="15">
        <v>1778360.3711999997</v>
      </c>
      <c r="CM192" s="15">
        <v>585</v>
      </c>
      <c r="CN192" s="15">
        <v>13396689.319999998</v>
      </c>
      <c r="CO192" s="15">
        <v>340</v>
      </c>
      <c r="CP192" s="15">
        <v>8110244.6040000012</v>
      </c>
      <c r="CQ192" s="15">
        <v>5</v>
      </c>
      <c r="CR192" s="15">
        <v>564242</v>
      </c>
      <c r="CS192" s="15">
        <v>22475</v>
      </c>
      <c r="CT192" s="15">
        <v>506910397.6103999</v>
      </c>
      <c r="CU192" s="42">
        <v>22550.26</v>
      </c>
      <c r="CV192" s="32">
        <v>1.0033486095661845</v>
      </c>
    </row>
    <row r="193" spans="1:100" hidden="1" x14ac:dyDescent="0.25">
      <c r="A193" s="125" t="s">
        <v>300</v>
      </c>
      <c r="B193" s="126"/>
      <c r="C193" s="28" t="s">
        <v>51</v>
      </c>
      <c r="D193" s="15"/>
      <c r="E193" s="15"/>
      <c r="F193" s="15"/>
      <c r="G193" s="15"/>
      <c r="H193" s="15"/>
      <c r="I193" s="15"/>
      <c r="J193" s="15"/>
      <c r="K193" s="15">
        <v>845</v>
      </c>
      <c r="L193" s="15">
        <v>35066532.480000004</v>
      </c>
      <c r="M193" s="15">
        <v>200</v>
      </c>
      <c r="N193" s="15">
        <v>5251686.72</v>
      </c>
      <c r="O193" s="15">
        <v>990</v>
      </c>
      <c r="P193" s="15">
        <v>41628569.359999992</v>
      </c>
      <c r="Q193" s="15">
        <v>334</v>
      </c>
      <c r="R193" s="15">
        <v>31777236.960000001</v>
      </c>
      <c r="S193" s="15">
        <v>0</v>
      </c>
      <c r="T193" s="15">
        <v>0</v>
      </c>
      <c r="U193" s="15">
        <v>610</v>
      </c>
      <c r="V193" s="15">
        <v>15098036.799999999</v>
      </c>
      <c r="W193" s="15">
        <v>110</v>
      </c>
      <c r="X193" s="15">
        <v>689488.79999999993</v>
      </c>
      <c r="Y193" s="15">
        <v>295</v>
      </c>
      <c r="Z193" s="15">
        <v>4667662.3839999996</v>
      </c>
      <c r="AA193" s="15">
        <v>1173</v>
      </c>
      <c r="AB193" s="15">
        <v>17401797.280000001</v>
      </c>
      <c r="AC193" s="15">
        <v>522</v>
      </c>
      <c r="AD193" s="15">
        <v>17671839.023999996</v>
      </c>
      <c r="AE193" s="15">
        <v>210</v>
      </c>
      <c r="AF193" s="15">
        <v>15485243.423999999</v>
      </c>
      <c r="AG193" s="15">
        <v>860</v>
      </c>
      <c r="AH193" s="15">
        <v>14260132.723199997</v>
      </c>
      <c r="AI193" s="15">
        <v>200</v>
      </c>
      <c r="AJ193" s="15">
        <v>3363869.5999999996</v>
      </c>
      <c r="AK193" s="15">
        <v>2170</v>
      </c>
      <c r="AL193" s="15">
        <v>32380901.279999994</v>
      </c>
      <c r="AM193" s="15">
        <v>1080</v>
      </c>
      <c r="AN193" s="15">
        <v>14406940.799999999</v>
      </c>
      <c r="AO193" s="15">
        <v>260</v>
      </c>
      <c r="AP193" s="15">
        <v>3760847.9999999995</v>
      </c>
      <c r="AQ193" s="15">
        <v>290</v>
      </c>
      <c r="AR193" s="15">
        <v>18500318.479999997</v>
      </c>
      <c r="AS193" s="15">
        <v>360</v>
      </c>
      <c r="AT193" s="15">
        <v>8273704.879999999</v>
      </c>
      <c r="AU193" s="15">
        <v>50</v>
      </c>
      <c r="AV193" s="15">
        <v>731726.01599999995</v>
      </c>
      <c r="AW193" s="15">
        <v>535</v>
      </c>
      <c r="AX193" s="15">
        <v>7602409.5839999998</v>
      </c>
      <c r="AY193" s="15">
        <v>750</v>
      </c>
      <c r="AZ193" s="15">
        <v>9388876.6719999984</v>
      </c>
      <c r="BA193" s="15">
        <v>691</v>
      </c>
      <c r="BB193" s="15">
        <v>10612116.592</v>
      </c>
      <c r="BC193" s="15">
        <v>20</v>
      </c>
      <c r="BD193" s="15">
        <v>264866.56</v>
      </c>
      <c r="BE193" s="15">
        <v>0</v>
      </c>
      <c r="BF193" s="15">
        <v>0</v>
      </c>
      <c r="BG193" s="15">
        <v>1335</v>
      </c>
      <c r="BH193" s="15">
        <v>19275213.888</v>
      </c>
      <c r="BI193" s="15">
        <v>35</v>
      </c>
      <c r="BJ193" s="15">
        <v>686171.53919999988</v>
      </c>
      <c r="BK193" s="15">
        <v>650</v>
      </c>
      <c r="BL193" s="15">
        <v>16614037.843199998</v>
      </c>
      <c r="BM193" s="15">
        <v>1040</v>
      </c>
      <c r="BN193" s="15">
        <v>34082733.215999998</v>
      </c>
      <c r="BO193" s="15">
        <v>360</v>
      </c>
      <c r="BP193" s="15">
        <v>7363354.6559999995</v>
      </c>
      <c r="BQ193" s="15">
        <v>210</v>
      </c>
      <c r="BR193" s="15">
        <v>8573576.2559999991</v>
      </c>
      <c r="BS193" s="15">
        <v>1410</v>
      </c>
      <c r="BT193" s="15">
        <v>23540709.830399998</v>
      </c>
      <c r="BU193" s="15">
        <v>1430</v>
      </c>
      <c r="BV193" s="15">
        <v>22529523.878400002</v>
      </c>
      <c r="BW193" s="15">
        <v>190</v>
      </c>
      <c r="BX193" s="15">
        <v>3824493.1199999996</v>
      </c>
      <c r="BY193" s="15">
        <v>765</v>
      </c>
      <c r="BZ193" s="15">
        <v>12902601.600000001</v>
      </c>
      <c r="CA193" s="15">
        <v>20</v>
      </c>
      <c r="CB193" s="15">
        <v>317839.87199999997</v>
      </c>
      <c r="CC193" s="15">
        <v>600</v>
      </c>
      <c r="CD193" s="15">
        <v>10405359.9552</v>
      </c>
      <c r="CE193" s="15">
        <v>245</v>
      </c>
      <c r="CF193" s="15">
        <v>4234599.1295999996</v>
      </c>
      <c r="CG193" s="15">
        <v>200</v>
      </c>
      <c r="CH193" s="15">
        <v>3430857.6960000005</v>
      </c>
      <c r="CI193" s="29">
        <v>400</v>
      </c>
      <c r="CJ193" s="15">
        <v>6994984.4160000011</v>
      </c>
      <c r="CK193" s="15">
        <v>100</v>
      </c>
      <c r="CL193" s="15">
        <v>1778360.3711999997</v>
      </c>
      <c r="CM193" s="15">
        <v>585</v>
      </c>
      <c r="CN193" s="15">
        <v>13396689.319999998</v>
      </c>
      <c r="CO193" s="15">
        <v>340</v>
      </c>
      <c r="CP193" s="15">
        <v>8110244.6040000012</v>
      </c>
      <c r="CQ193" s="15">
        <v>5</v>
      </c>
      <c r="CR193" s="15">
        <v>564242</v>
      </c>
      <c r="CS193" s="15">
        <v>22475</v>
      </c>
      <c r="CT193" s="15">
        <v>506910397.6103999</v>
      </c>
      <c r="CU193" s="42">
        <v>22550.26</v>
      </c>
      <c r="CV193" s="32">
        <v>1.0033486095661845</v>
      </c>
    </row>
    <row r="194" spans="1:100" hidden="1" x14ac:dyDescent="0.25">
      <c r="A194" s="152" t="s">
        <v>301</v>
      </c>
      <c r="B194" s="153"/>
      <c r="C194" s="28" t="s">
        <v>51</v>
      </c>
      <c r="D194" s="15"/>
      <c r="E194" s="15"/>
      <c r="F194" s="15"/>
      <c r="G194" s="15"/>
      <c r="H194" s="15"/>
      <c r="I194" s="15"/>
      <c r="J194" s="15"/>
      <c r="K194" s="15">
        <v>845</v>
      </c>
      <c r="L194" s="15">
        <v>35066532.480000004</v>
      </c>
      <c r="M194" s="15">
        <v>200</v>
      </c>
      <c r="N194" s="15">
        <v>5251686.72</v>
      </c>
      <c r="O194" s="15">
        <v>990</v>
      </c>
      <c r="P194" s="15">
        <v>41628569.359999992</v>
      </c>
      <c r="Q194" s="15">
        <v>334</v>
      </c>
      <c r="R194" s="15">
        <v>31777236.960000001</v>
      </c>
      <c r="S194" s="15">
        <v>0</v>
      </c>
      <c r="T194" s="15">
        <v>0</v>
      </c>
      <c r="U194" s="15">
        <v>610</v>
      </c>
      <c r="V194" s="15">
        <v>15098036.799999999</v>
      </c>
      <c r="W194" s="15">
        <v>110</v>
      </c>
      <c r="X194" s="15">
        <v>689488.79999999993</v>
      </c>
      <c r="Y194" s="15">
        <v>295</v>
      </c>
      <c r="Z194" s="15">
        <v>4667662.3839999996</v>
      </c>
      <c r="AA194" s="15">
        <v>1173</v>
      </c>
      <c r="AB194" s="15">
        <v>17401797.280000001</v>
      </c>
      <c r="AC194" s="15">
        <v>522</v>
      </c>
      <c r="AD194" s="15">
        <v>17671839.023999996</v>
      </c>
      <c r="AE194" s="15">
        <v>210</v>
      </c>
      <c r="AF194" s="15">
        <v>15485243.423999999</v>
      </c>
      <c r="AG194" s="15">
        <v>860</v>
      </c>
      <c r="AH194" s="15">
        <v>14260132.723199997</v>
      </c>
      <c r="AI194" s="15">
        <v>200</v>
      </c>
      <c r="AJ194" s="15">
        <v>3363869.5999999996</v>
      </c>
      <c r="AK194" s="15">
        <v>2170</v>
      </c>
      <c r="AL194" s="15">
        <v>32380901.279999994</v>
      </c>
      <c r="AM194" s="15">
        <v>1080</v>
      </c>
      <c r="AN194" s="15">
        <v>14406940.799999999</v>
      </c>
      <c r="AO194" s="15">
        <v>260</v>
      </c>
      <c r="AP194" s="15">
        <v>3760847.9999999995</v>
      </c>
      <c r="AQ194" s="15">
        <v>290</v>
      </c>
      <c r="AR194" s="15">
        <v>18500318.479999997</v>
      </c>
      <c r="AS194" s="15">
        <v>360</v>
      </c>
      <c r="AT194" s="15">
        <v>8270651.1999999993</v>
      </c>
      <c r="AU194" s="15">
        <v>50</v>
      </c>
      <c r="AV194" s="15">
        <v>731726.01599999995</v>
      </c>
      <c r="AW194" s="15">
        <v>535</v>
      </c>
      <c r="AX194" s="15">
        <v>7602409.5839999998</v>
      </c>
      <c r="AY194" s="15">
        <v>750</v>
      </c>
      <c r="AZ194" s="15">
        <v>9388876.6719999984</v>
      </c>
      <c r="BA194" s="15">
        <v>691</v>
      </c>
      <c r="BB194" s="15">
        <v>10612116.592</v>
      </c>
      <c r="BC194" s="15">
        <v>20</v>
      </c>
      <c r="BD194" s="15">
        <v>264866.56</v>
      </c>
      <c r="BE194" s="15">
        <v>0</v>
      </c>
      <c r="BF194" s="15">
        <v>0</v>
      </c>
      <c r="BG194" s="15">
        <v>1335</v>
      </c>
      <c r="BH194" s="15">
        <v>19275213.888</v>
      </c>
      <c r="BI194" s="15">
        <v>35</v>
      </c>
      <c r="BJ194" s="15">
        <v>686171.53919999988</v>
      </c>
      <c r="BK194" s="15">
        <v>650</v>
      </c>
      <c r="BL194" s="15">
        <v>16614037.843199998</v>
      </c>
      <c r="BM194" s="15">
        <v>1040</v>
      </c>
      <c r="BN194" s="15">
        <v>34082733.215999998</v>
      </c>
      <c r="BO194" s="15">
        <v>360</v>
      </c>
      <c r="BP194" s="15">
        <v>7363354.6559999995</v>
      </c>
      <c r="BQ194" s="15">
        <v>210</v>
      </c>
      <c r="BR194" s="15">
        <v>8573576.2559999991</v>
      </c>
      <c r="BS194" s="15">
        <v>1410</v>
      </c>
      <c r="BT194" s="15">
        <v>23540709.830399998</v>
      </c>
      <c r="BU194" s="15">
        <v>1430</v>
      </c>
      <c r="BV194" s="15">
        <v>22529523.878400002</v>
      </c>
      <c r="BW194" s="15">
        <v>170</v>
      </c>
      <c r="BX194" s="15">
        <v>3122468.1599999997</v>
      </c>
      <c r="BY194" s="15">
        <v>765</v>
      </c>
      <c r="BZ194" s="15">
        <v>12902601.600000001</v>
      </c>
      <c r="CA194" s="15">
        <v>20</v>
      </c>
      <c r="CB194" s="15">
        <v>317839.87199999997</v>
      </c>
      <c r="CC194" s="15">
        <v>600</v>
      </c>
      <c r="CD194" s="15">
        <v>10405359.9552</v>
      </c>
      <c r="CE194" s="15">
        <v>245</v>
      </c>
      <c r="CF194" s="15">
        <v>4234599.1295999996</v>
      </c>
      <c r="CG194" s="15">
        <v>200</v>
      </c>
      <c r="CH194" s="15">
        <v>3430857.6960000005</v>
      </c>
      <c r="CI194" s="29">
        <v>400</v>
      </c>
      <c r="CJ194" s="15">
        <v>6994984.4160000011</v>
      </c>
      <c r="CK194" s="15">
        <v>100</v>
      </c>
      <c r="CL194" s="15">
        <v>1778360.3711999997</v>
      </c>
      <c r="CM194" s="15">
        <v>585</v>
      </c>
      <c r="CN194" s="15">
        <v>13396689.319999998</v>
      </c>
      <c r="CO194" s="15">
        <v>340</v>
      </c>
      <c r="CP194" s="15">
        <v>8110244.6040000012</v>
      </c>
      <c r="CQ194" s="15">
        <v>5</v>
      </c>
      <c r="CR194" s="15">
        <v>564242</v>
      </c>
      <c r="CS194" s="15">
        <v>22455</v>
      </c>
      <c r="CT194" s="15">
        <v>506205318.97039992</v>
      </c>
      <c r="CU194" s="42"/>
      <c r="CV194" s="32"/>
    </row>
    <row r="195" spans="1:100" hidden="1" x14ac:dyDescent="0.25">
      <c r="A195" s="152" t="s">
        <v>302</v>
      </c>
      <c r="B195" s="153"/>
      <c r="C195" s="28" t="s">
        <v>51</v>
      </c>
      <c r="D195" s="15"/>
      <c r="E195" s="15"/>
      <c r="F195" s="15"/>
      <c r="G195" s="15"/>
      <c r="H195" s="15"/>
      <c r="I195" s="15"/>
      <c r="J195" s="15"/>
      <c r="K195" s="15">
        <v>845</v>
      </c>
      <c r="L195" s="15">
        <v>35066532.480000004</v>
      </c>
      <c r="M195" s="15">
        <v>200</v>
      </c>
      <c r="N195" s="15">
        <v>5251686.72</v>
      </c>
      <c r="O195" s="15">
        <v>990</v>
      </c>
      <c r="P195" s="15">
        <v>41628569.359999992</v>
      </c>
      <c r="Q195" s="15">
        <v>334</v>
      </c>
      <c r="R195" s="15">
        <v>31777236.960000001</v>
      </c>
      <c r="S195" s="15">
        <v>0</v>
      </c>
      <c r="T195" s="15">
        <v>0</v>
      </c>
      <c r="U195" s="15">
        <v>610</v>
      </c>
      <c r="V195" s="15">
        <v>15098036.799999999</v>
      </c>
      <c r="W195" s="15">
        <v>110</v>
      </c>
      <c r="X195" s="15">
        <v>689488.79999999993</v>
      </c>
      <c r="Y195" s="15">
        <v>295</v>
      </c>
      <c r="Z195" s="15">
        <v>4667662.3839999996</v>
      </c>
      <c r="AA195" s="15">
        <v>1173</v>
      </c>
      <c r="AB195" s="15">
        <v>17401797.280000001</v>
      </c>
      <c r="AC195" s="15">
        <v>522</v>
      </c>
      <c r="AD195" s="15">
        <v>17671839.023999996</v>
      </c>
      <c r="AE195" s="15">
        <v>210</v>
      </c>
      <c r="AF195" s="15">
        <v>15485243.423999999</v>
      </c>
      <c r="AG195" s="15">
        <v>860</v>
      </c>
      <c r="AH195" s="15">
        <v>14260132.723199997</v>
      </c>
      <c r="AI195" s="15">
        <v>200</v>
      </c>
      <c r="AJ195" s="15">
        <v>3363869.5999999996</v>
      </c>
      <c r="AK195" s="15">
        <v>2170</v>
      </c>
      <c r="AL195" s="15">
        <v>32380901.279999994</v>
      </c>
      <c r="AM195" s="15">
        <v>1080</v>
      </c>
      <c r="AN195" s="15">
        <v>14406940.799999999</v>
      </c>
      <c r="AO195" s="15">
        <v>260</v>
      </c>
      <c r="AP195" s="15">
        <v>3760847.9999999995</v>
      </c>
      <c r="AQ195" s="15">
        <v>290</v>
      </c>
      <c r="AR195" s="15">
        <v>18500318.479999997</v>
      </c>
      <c r="AS195" s="15">
        <v>360</v>
      </c>
      <c r="AT195" s="15">
        <v>8270651.1999999993</v>
      </c>
      <c r="AU195" s="15">
        <v>50</v>
      </c>
      <c r="AV195" s="15">
        <v>731726.01599999995</v>
      </c>
      <c r="AW195" s="15">
        <v>535</v>
      </c>
      <c r="AX195" s="15">
        <v>7602409.5839999998</v>
      </c>
      <c r="AY195" s="15">
        <v>750</v>
      </c>
      <c r="AZ195" s="15">
        <v>9388876.6719999984</v>
      </c>
      <c r="BA195" s="15">
        <v>691</v>
      </c>
      <c r="BB195" s="15">
        <v>10612116.592</v>
      </c>
      <c r="BC195" s="15">
        <v>20</v>
      </c>
      <c r="BD195" s="15">
        <v>264866.56</v>
      </c>
      <c r="BE195" s="15">
        <v>0</v>
      </c>
      <c r="BF195" s="15">
        <v>0</v>
      </c>
      <c r="BG195" s="15">
        <v>1335</v>
      </c>
      <c r="BH195" s="15">
        <v>19275213.888</v>
      </c>
      <c r="BI195" s="15">
        <v>35</v>
      </c>
      <c r="BJ195" s="15">
        <v>686171.53919999988</v>
      </c>
      <c r="BK195" s="15">
        <v>650</v>
      </c>
      <c r="BL195" s="15">
        <v>16614037.843199998</v>
      </c>
      <c r="BM195" s="15">
        <v>1040</v>
      </c>
      <c r="BN195" s="15">
        <v>34082733.215999998</v>
      </c>
      <c r="BO195" s="15">
        <v>360</v>
      </c>
      <c r="BP195" s="15">
        <v>7363354.6559999995</v>
      </c>
      <c r="BQ195" s="15">
        <v>210</v>
      </c>
      <c r="BR195" s="15">
        <v>8573576.2559999991</v>
      </c>
      <c r="BS195" s="15">
        <v>1410</v>
      </c>
      <c r="BT195" s="15">
        <v>23540709.830399998</v>
      </c>
      <c r="BU195" s="15">
        <v>1430</v>
      </c>
      <c r="BV195" s="15">
        <v>22529523.878400002</v>
      </c>
      <c r="BW195" s="15">
        <v>170</v>
      </c>
      <c r="BX195" s="15">
        <v>3122468.1599999997</v>
      </c>
      <c r="BY195" s="15">
        <v>765</v>
      </c>
      <c r="BZ195" s="15">
        <v>12902601.600000001</v>
      </c>
      <c r="CA195" s="15">
        <v>20</v>
      </c>
      <c r="CB195" s="15">
        <v>317839.87199999997</v>
      </c>
      <c r="CC195" s="15">
        <v>600</v>
      </c>
      <c r="CD195" s="15">
        <v>10405359.9552</v>
      </c>
      <c r="CE195" s="15">
        <v>245</v>
      </c>
      <c r="CF195" s="15">
        <v>4234599.1295999996</v>
      </c>
      <c r="CG195" s="15">
        <v>200</v>
      </c>
      <c r="CH195" s="15">
        <v>3430857.6960000005</v>
      </c>
      <c r="CI195" s="29">
        <v>400</v>
      </c>
      <c r="CJ195" s="15">
        <v>6994984.4160000011</v>
      </c>
      <c r="CK195" s="15">
        <v>100</v>
      </c>
      <c r="CL195" s="15">
        <v>1778360.3711999997</v>
      </c>
      <c r="CM195" s="15">
        <v>585</v>
      </c>
      <c r="CN195" s="15">
        <v>13396689.319999998</v>
      </c>
      <c r="CO195" s="15">
        <v>340</v>
      </c>
      <c r="CP195" s="15">
        <v>8110244.6040000012</v>
      </c>
      <c r="CQ195" s="15">
        <v>5</v>
      </c>
      <c r="CR195" s="15">
        <v>564242</v>
      </c>
      <c r="CS195" s="15">
        <v>22455</v>
      </c>
      <c r="CT195" s="15">
        <v>506205318.97039992</v>
      </c>
      <c r="CU195" s="42"/>
      <c r="CV195" s="32"/>
    </row>
    <row r="196" spans="1:100" s="46" customFormat="1" ht="14.25" hidden="1" x14ac:dyDescent="0.2">
      <c r="A196" s="154" t="s">
        <v>303</v>
      </c>
      <c r="B196" s="155"/>
      <c r="C196" s="156"/>
      <c r="D196" s="44"/>
      <c r="E196" s="44"/>
      <c r="F196" s="44"/>
      <c r="G196" s="44"/>
      <c r="H196" s="44"/>
      <c r="I196" s="44"/>
      <c r="J196" s="44"/>
      <c r="K196" s="50">
        <f t="shared" ref="K196:BV196" si="713">K188-K189</f>
        <v>0</v>
      </c>
      <c r="L196" s="50">
        <f t="shared" si="713"/>
        <v>0</v>
      </c>
      <c r="M196" s="50">
        <f t="shared" si="713"/>
        <v>0</v>
      </c>
      <c r="N196" s="50">
        <f t="shared" si="713"/>
        <v>0</v>
      </c>
      <c r="O196" s="50">
        <f t="shared" si="713"/>
        <v>0</v>
      </c>
      <c r="P196" s="50">
        <f t="shared" si="713"/>
        <v>0</v>
      </c>
      <c r="Q196" s="50">
        <f t="shared" si="713"/>
        <v>0</v>
      </c>
      <c r="R196" s="50">
        <f t="shared" si="713"/>
        <v>0</v>
      </c>
      <c r="S196" s="50">
        <f t="shared" si="713"/>
        <v>0</v>
      </c>
      <c r="T196" s="50">
        <f t="shared" si="713"/>
        <v>0</v>
      </c>
      <c r="U196" s="50">
        <f t="shared" si="713"/>
        <v>-10</v>
      </c>
      <c r="V196" s="50">
        <f t="shared" si="713"/>
        <v>-247508.80000000075</v>
      </c>
      <c r="W196" s="50">
        <f t="shared" si="713"/>
        <v>0</v>
      </c>
      <c r="X196" s="50">
        <f t="shared" si="713"/>
        <v>0</v>
      </c>
      <c r="Y196" s="50">
        <f t="shared" si="713"/>
        <v>0</v>
      </c>
      <c r="Z196" s="50">
        <f t="shared" si="713"/>
        <v>0</v>
      </c>
      <c r="AA196" s="50">
        <f t="shared" si="713"/>
        <v>0</v>
      </c>
      <c r="AB196" s="50">
        <f t="shared" si="713"/>
        <v>0</v>
      </c>
      <c r="AC196" s="50">
        <f t="shared" si="713"/>
        <v>0</v>
      </c>
      <c r="AD196" s="50">
        <f t="shared" si="713"/>
        <v>0</v>
      </c>
      <c r="AE196" s="50">
        <f t="shared" si="713"/>
        <v>0</v>
      </c>
      <c r="AF196" s="50">
        <f t="shared" si="713"/>
        <v>0</v>
      </c>
      <c r="AG196" s="50">
        <f t="shared" si="713"/>
        <v>0</v>
      </c>
      <c r="AH196" s="50">
        <f t="shared" si="713"/>
        <v>0</v>
      </c>
      <c r="AI196" s="50">
        <f t="shared" si="713"/>
        <v>0</v>
      </c>
      <c r="AJ196" s="50">
        <f t="shared" si="713"/>
        <v>-20250.719999999739</v>
      </c>
      <c r="AK196" s="50">
        <f t="shared" si="713"/>
        <v>-285</v>
      </c>
      <c r="AL196" s="50">
        <f t="shared" si="713"/>
        <v>-7536964.3999999985</v>
      </c>
      <c r="AM196" s="50">
        <f t="shared" si="713"/>
        <v>0</v>
      </c>
      <c r="AN196" s="50">
        <f t="shared" si="713"/>
        <v>0</v>
      </c>
      <c r="AO196" s="50">
        <f t="shared" si="713"/>
        <v>0</v>
      </c>
      <c r="AP196" s="50">
        <f t="shared" si="713"/>
        <v>0</v>
      </c>
      <c r="AQ196" s="50">
        <f t="shared" si="713"/>
        <v>0</v>
      </c>
      <c r="AR196" s="50">
        <f t="shared" si="713"/>
        <v>0</v>
      </c>
      <c r="AS196" s="50">
        <f t="shared" si="713"/>
        <v>0</v>
      </c>
      <c r="AT196" s="50">
        <f t="shared" si="713"/>
        <v>0</v>
      </c>
      <c r="AU196" s="50">
        <f t="shared" si="713"/>
        <v>0</v>
      </c>
      <c r="AV196" s="50">
        <f t="shared" si="713"/>
        <v>0</v>
      </c>
      <c r="AW196" s="50">
        <f t="shared" si="713"/>
        <v>0</v>
      </c>
      <c r="AX196" s="50">
        <f t="shared" si="713"/>
        <v>0</v>
      </c>
      <c r="AY196" s="50">
        <f t="shared" si="713"/>
        <v>0</v>
      </c>
      <c r="AZ196" s="50">
        <f t="shared" si="713"/>
        <v>0</v>
      </c>
      <c r="BA196" s="50">
        <f t="shared" si="713"/>
        <v>0</v>
      </c>
      <c r="BB196" s="50">
        <f t="shared" si="713"/>
        <v>0</v>
      </c>
      <c r="BC196" s="50">
        <f t="shared" si="713"/>
        <v>0</v>
      </c>
      <c r="BD196" s="50">
        <f t="shared" si="713"/>
        <v>0</v>
      </c>
      <c r="BE196" s="50">
        <f t="shared" si="713"/>
        <v>0</v>
      </c>
      <c r="BF196" s="50">
        <f t="shared" si="713"/>
        <v>0</v>
      </c>
      <c r="BG196" s="50">
        <f t="shared" si="713"/>
        <v>0</v>
      </c>
      <c r="BH196" s="50">
        <f t="shared" si="713"/>
        <v>0</v>
      </c>
      <c r="BI196" s="50">
        <f t="shared" si="713"/>
        <v>0</v>
      </c>
      <c r="BJ196" s="50">
        <f t="shared" si="713"/>
        <v>0</v>
      </c>
      <c r="BK196" s="50">
        <f t="shared" si="713"/>
        <v>0</v>
      </c>
      <c r="BL196" s="50">
        <f t="shared" si="713"/>
        <v>0</v>
      </c>
      <c r="BM196" s="50">
        <f t="shared" si="713"/>
        <v>0</v>
      </c>
      <c r="BN196" s="50">
        <f t="shared" si="713"/>
        <v>0</v>
      </c>
      <c r="BO196" s="50">
        <f t="shared" si="713"/>
        <v>0</v>
      </c>
      <c r="BP196" s="50">
        <f t="shared" si="713"/>
        <v>0</v>
      </c>
      <c r="BQ196" s="50">
        <f t="shared" si="713"/>
        <v>0</v>
      </c>
      <c r="BR196" s="50">
        <f t="shared" si="713"/>
        <v>0</v>
      </c>
      <c r="BS196" s="50">
        <f t="shared" si="713"/>
        <v>100</v>
      </c>
      <c r="BT196" s="50">
        <f t="shared" si="713"/>
        <v>2005785.6000000052</v>
      </c>
      <c r="BU196" s="50">
        <f t="shared" si="713"/>
        <v>0</v>
      </c>
      <c r="BV196" s="50">
        <f t="shared" si="713"/>
        <v>0</v>
      </c>
      <c r="BW196" s="50">
        <f t="shared" ref="BW196:CT196" si="714">BW188-BW189</f>
        <v>0</v>
      </c>
      <c r="BX196" s="50">
        <f t="shared" si="714"/>
        <v>0</v>
      </c>
      <c r="BY196" s="50">
        <f t="shared" si="714"/>
        <v>0</v>
      </c>
      <c r="BZ196" s="50">
        <f t="shared" si="714"/>
        <v>0</v>
      </c>
      <c r="CA196" s="50">
        <f t="shared" si="714"/>
        <v>0</v>
      </c>
      <c r="CB196" s="50">
        <f t="shared" si="714"/>
        <v>0</v>
      </c>
      <c r="CC196" s="50">
        <f t="shared" si="714"/>
        <v>0</v>
      </c>
      <c r="CD196" s="50">
        <f t="shared" si="714"/>
        <v>0</v>
      </c>
      <c r="CE196" s="50">
        <f t="shared" si="714"/>
        <v>0</v>
      </c>
      <c r="CF196" s="50">
        <f t="shared" si="714"/>
        <v>0</v>
      </c>
      <c r="CG196" s="50">
        <f t="shared" si="714"/>
        <v>0</v>
      </c>
      <c r="CH196" s="50">
        <f t="shared" si="714"/>
        <v>0</v>
      </c>
      <c r="CI196" s="50">
        <f t="shared" si="714"/>
        <v>0</v>
      </c>
      <c r="CJ196" s="50">
        <f t="shared" si="714"/>
        <v>0</v>
      </c>
      <c r="CK196" s="50">
        <f t="shared" si="714"/>
        <v>0</v>
      </c>
      <c r="CL196" s="50">
        <f t="shared" si="714"/>
        <v>0</v>
      </c>
      <c r="CM196" s="50">
        <f t="shared" si="714"/>
        <v>0</v>
      </c>
      <c r="CN196" s="50">
        <f t="shared" si="714"/>
        <v>0</v>
      </c>
      <c r="CO196" s="50">
        <f t="shared" si="714"/>
        <v>0</v>
      </c>
      <c r="CP196" s="50">
        <f t="shared" si="714"/>
        <v>0</v>
      </c>
      <c r="CQ196" s="50">
        <f t="shared" si="714"/>
        <v>0</v>
      </c>
      <c r="CR196" s="50">
        <f t="shared" si="714"/>
        <v>0</v>
      </c>
      <c r="CS196" s="50">
        <f t="shared" si="714"/>
        <v>-195</v>
      </c>
      <c r="CT196" s="50">
        <f t="shared" si="714"/>
        <v>-5798938.3200000525</v>
      </c>
    </row>
  </sheetData>
  <autoFilter ref="A10:CV196"/>
  <mergeCells count="154">
    <mergeCell ref="A193:B193"/>
    <mergeCell ref="A194:B194"/>
    <mergeCell ref="A195:B195"/>
    <mergeCell ref="A196:C196"/>
    <mergeCell ref="AK1:AL1"/>
    <mergeCell ref="AK2:AL2"/>
    <mergeCell ref="C3:AL3"/>
    <mergeCell ref="CO8:CP8"/>
    <mergeCell ref="CQ8:CR8"/>
    <mergeCell ref="A188:B188"/>
    <mergeCell ref="A190:B190"/>
    <mergeCell ref="A191:B191"/>
    <mergeCell ref="A192:B192"/>
    <mergeCell ref="CC8:CD8"/>
    <mergeCell ref="CE8:CF8"/>
    <mergeCell ref="CG8:CH8"/>
    <mergeCell ref="CI8:CJ8"/>
    <mergeCell ref="CK8:CL8"/>
    <mergeCell ref="CM8:CN8"/>
    <mergeCell ref="BQ8:BR8"/>
    <mergeCell ref="BS8:BT8"/>
    <mergeCell ref="BU8:BV8"/>
    <mergeCell ref="BW8:BX8"/>
    <mergeCell ref="BY8:BZ8"/>
    <mergeCell ref="CA8:CB8"/>
    <mergeCell ref="BE8:BF8"/>
    <mergeCell ref="BG8:BH8"/>
    <mergeCell ref="BI8:BJ8"/>
    <mergeCell ref="BK8:BL8"/>
    <mergeCell ref="BM8:BN8"/>
    <mergeCell ref="BO8:BP8"/>
    <mergeCell ref="AS8:AT8"/>
    <mergeCell ref="AU8:AV8"/>
    <mergeCell ref="AW8:AX8"/>
    <mergeCell ref="AY8:AZ8"/>
    <mergeCell ref="BA8:BB8"/>
    <mergeCell ref="BC8:BD8"/>
    <mergeCell ref="AG8:AH8"/>
    <mergeCell ref="AI8:AJ8"/>
    <mergeCell ref="AK8:AL8"/>
    <mergeCell ref="AM8:AN8"/>
    <mergeCell ref="AO8:AP8"/>
    <mergeCell ref="AQ8:AR8"/>
    <mergeCell ref="U8:V8"/>
    <mergeCell ref="W8:X8"/>
    <mergeCell ref="Y8:Z8"/>
    <mergeCell ref="AA8:AB8"/>
    <mergeCell ref="AC8:AD8"/>
    <mergeCell ref="AE8:AF8"/>
    <mergeCell ref="CQ7:CR7"/>
    <mergeCell ref="G8:G9"/>
    <mergeCell ref="H8:H9"/>
    <mergeCell ref="I8:I9"/>
    <mergeCell ref="J8:J9"/>
    <mergeCell ref="K8:L8"/>
    <mergeCell ref="M8:N8"/>
    <mergeCell ref="O8:P8"/>
    <mergeCell ref="Q8:R8"/>
    <mergeCell ref="S8:T8"/>
    <mergeCell ref="CE7:CF7"/>
    <mergeCell ref="CG7:CH7"/>
    <mergeCell ref="CI7:CJ7"/>
    <mergeCell ref="CK7:CL7"/>
    <mergeCell ref="CM7:CN7"/>
    <mergeCell ref="CO7:CP7"/>
    <mergeCell ref="BS7:BT7"/>
    <mergeCell ref="BU7:BV7"/>
    <mergeCell ref="BW7:BX7"/>
    <mergeCell ref="BY7:BZ7"/>
    <mergeCell ref="CA7:CB7"/>
    <mergeCell ref="CC7:CD7"/>
    <mergeCell ref="BG7:BH7"/>
    <mergeCell ref="BI7:BJ7"/>
    <mergeCell ref="BK7:BL7"/>
    <mergeCell ref="BM7:BN7"/>
    <mergeCell ref="BO7:BP7"/>
    <mergeCell ref="BQ7:BR7"/>
    <mergeCell ref="AU7:AV7"/>
    <mergeCell ref="AW7:AX7"/>
    <mergeCell ref="AY7:AZ7"/>
    <mergeCell ref="BA7:BB7"/>
    <mergeCell ref="BC7:BD7"/>
    <mergeCell ref="BE7:BF7"/>
    <mergeCell ref="AI7:AJ7"/>
    <mergeCell ref="AK7:AL7"/>
    <mergeCell ref="AM7:AN7"/>
    <mergeCell ref="AO7:AP7"/>
    <mergeCell ref="AQ7:AR7"/>
    <mergeCell ref="AS7:AT7"/>
    <mergeCell ref="W7:X7"/>
    <mergeCell ref="Y7:Z7"/>
    <mergeCell ref="AA7:AB7"/>
    <mergeCell ref="AC7:AD7"/>
    <mergeCell ref="AE7:AF7"/>
    <mergeCell ref="AG7:AH7"/>
    <mergeCell ref="CO6:CP6"/>
    <mergeCell ref="CQ6:CR6"/>
    <mergeCell ref="CS6:CT6"/>
    <mergeCell ref="G7:J7"/>
    <mergeCell ref="K7:L7"/>
    <mergeCell ref="M7:N7"/>
    <mergeCell ref="O7:P7"/>
    <mergeCell ref="Q7:R7"/>
    <mergeCell ref="S7:T7"/>
    <mergeCell ref="U7:V7"/>
    <mergeCell ref="CC6:CD6"/>
    <mergeCell ref="CE6:CF6"/>
    <mergeCell ref="CG6:CH6"/>
    <mergeCell ref="CI6:CJ6"/>
    <mergeCell ref="CK6:CL6"/>
    <mergeCell ref="CM6:CN6"/>
    <mergeCell ref="BQ6:BR6"/>
    <mergeCell ref="BS6:BT6"/>
    <mergeCell ref="BU6:BV6"/>
    <mergeCell ref="BW6:BX6"/>
    <mergeCell ref="BY6:BZ6"/>
    <mergeCell ref="CA6:CB6"/>
    <mergeCell ref="BE6:BF6"/>
    <mergeCell ref="BG6:BH6"/>
    <mergeCell ref="BI6:BJ6"/>
    <mergeCell ref="BK6:BL6"/>
    <mergeCell ref="BM6:BN6"/>
    <mergeCell ref="BO6:BP6"/>
    <mergeCell ref="AS6:AT6"/>
    <mergeCell ref="AU6:AV6"/>
    <mergeCell ref="AW6:AX6"/>
    <mergeCell ref="AY6:AZ6"/>
    <mergeCell ref="BA6:BB6"/>
    <mergeCell ref="BC6:BD6"/>
    <mergeCell ref="AG6:AH6"/>
    <mergeCell ref="AI6:AJ6"/>
    <mergeCell ref="AK6:AL6"/>
    <mergeCell ref="AM6:AN6"/>
    <mergeCell ref="AO6:AP6"/>
    <mergeCell ref="AQ6:AR6"/>
    <mergeCell ref="U6:V6"/>
    <mergeCell ref="W6:X6"/>
    <mergeCell ref="Y6:Z6"/>
    <mergeCell ref="AA6:AB6"/>
    <mergeCell ref="AC6:AD6"/>
    <mergeCell ref="AE6:AF6"/>
    <mergeCell ref="A189:B189"/>
    <mergeCell ref="G6:J6"/>
    <mergeCell ref="K6:L6"/>
    <mergeCell ref="M6:N6"/>
    <mergeCell ref="O6:P6"/>
    <mergeCell ref="Q6:R6"/>
    <mergeCell ref="S6:T6"/>
    <mergeCell ref="A6:A9"/>
    <mergeCell ref="B6:B9"/>
    <mergeCell ref="C6:C9"/>
    <mergeCell ref="D6:D9"/>
    <mergeCell ref="E6:E9"/>
    <mergeCell ref="F6:F9"/>
  </mergeCells>
  <pageMargins left="0" right="0" top="0" bottom="0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 1</vt:lpstr>
      <vt:lpstr>'СДП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dcterms:created xsi:type="dcterms:W3CDTF">2018-08-23T02:41:31Z</dcterms:created>
  <dcterms:modified xsi:type="dcterms:W3CDTF">2018-08-31T06:00:53Z</dcterms:modified>
</cp:coreProperties>
</file>