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ДС!$A$13:$EI$201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ДС!$A:$D,ДС!$7:$12</definedName>
    <definedName name="_xlnm.Print_Area" localSheetId="0">ДС!$A$3:$EI$178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X177" i="1" l="1"/>
  <c r="DX171" i="1"/>
  <c r="DX166" i="1"/>
  <c r="DX162" i="1"/>
  <c r="DX160" i="1"/>
  <c r="DX151" i="1"/>
  <c r="DX144" i="1"/>
  <c r="DX137" i="1"/>
  <c r="DX132" i="1"/>
  <c r="DX130" i="1"/>
  <c r="DX128" i="1"/>
  <c r="DX126" i="1"/>
  <c r="DX122" i="1"/>
  <c r="DX120" i="1"/>
  <c r="DX118" i="1"/>
  <c r="DX115" i="1"/>
  <c r="DX108" i="1"/>
  <c r="DX101" i="1"/>
  <c r="DX82" i="1"/>
  <c r="DX77" i="1"/>
  <c r="DX75" i="1"/>
  <c r="DX72" i="1"/>
  <c r="DX69" i="1"/>
  <c r="DX66" i="1"/>
  <c r="DX62" i="1"/>
  <c r="DX51" i="1"/>
  <c r="DX48" i="1"/>
  <c r="DX46" i="1"/>
  <c r="DX43" i="1"/>
  <c r="DX39" i="1"/>
  <c r="DX37" i="1"/>
  <c r="DX35" i="1"/>
  <c r="DX32" i="1"/>
  <c r="DX30" i="1"/>
  <c r="DX28" i="1"/>
  <c r="DX14" i="1"/>
  <c r="ED190" i="1" l="1"/>
  <c r="ED198" i="1" s="1"/>
  <c r="EH189" i="1"/>
  <c r="EG189" i="1"/>
  <c r="EE189" i="1"/>
  <c r="EC189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M189" i="1"/>
  <c r="EH188" i="1"/>
  <c r="EG188" i="1"/>
  <c r="EE188" i="1"/>
  <c r="EC188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M188" i="1"/>
  <c r="EH187" i="1"/>
  <c r="EG187" i="1"/>
  <c r="EE187" i="1"/>
  <c r="EC187" i="1"/>
  <c r="EA187" i="1"/>
  <c r="DY187" i="1"/>
  <c r="DW187" i="1"/>
  <c r="DU187" i="1"/>
  <c r="DS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M187" i="1"/>
  <c r="EH186" i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EH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EH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C177" i="1" s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W177" i="1" s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Q177" i="1" s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EI183" i="1"/>
  <c r="EG183" i="1"/>
  <c r="DM183" i="1"/>
  <c r="EG182" i="1"/>
  <c r="DM182" i="1"/>
  <c r="EH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EI181" i="1" s="1"/>
  <c r="EH180" i="1"/>
  <c r="EG180" i="1"/>
  <c r="EE180" i="1"/>
  <c r="EC180" i="1"/>
  <c r="EA180" i="1"/>
  <c r="DY180" i="1"/>
  <c r="DW180" i="1"/>
  <c r="DU180" i="1"/>
  <c r="DS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M180" i="1"/>
  <c r="EH179" i="1"/>
  <c r="EG179" i="1"/>
  <c r="EE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EH178" i="1"/>
  <c r="EG178" i="1"/>
  <c r="EE178" i="1"/>
  <c r="EC178" i="1"/>
  <c r="EC177" i="1" s="1"/>
  <c r="EA178" i="1"/>
  <c r="DY178" i="1"/>
  <c r="DY177" i="1" s="1"/>
  <c r="DW178" i="1"/>
  <c r="DW177" i="1" s="1"/>
  <c r="DU178" i="1"/>
  <c r="DU177" i="1" s="1"/>
  <c r="DS178" i="1"/>
  <c r="DQ178" i="1"/>
  <c r="DQ177" i="1" s="1"/>
  <c r="DO178" i="1"/>
  <c r="DO177" i="1" s="1"/>
  <c r="DM178" i="1"/>
  <c r="DM177" i="1" s="1"/>
  <c r="DK178" i="1"/>
  <c r="DI178" i="1"/>
  <c r="DI177" i="1" s="1"/>
  <c r="DG178" i="1"/>
  <c r="DG177" i="1" s="1"/>
  <c r="DE178" i="1"/>
  <c r="DE177" i="1" s="1"/>
  <c r="DC178" i="1"/>
  <c r="DA178" i="1"/>
  <c r="DA177" i="1" s="1"/>
  <c r="CY178" i="1"/>
  <c r="CY177" i="1" s="1"/>
  <c r="CW178" i="1"/>
  <c r="CW177" i="1" s="1"/>
  <c r="CU178" i="1"/>
  <c r="CS178" i="1"/>
  <c r="CS177" i="1" s="1"/>
  <c r="CQ178" i="1"/>
  <c r="CO178" i="1"/>
  <c r="CO177" i="1" s="1"/>
  <c r="CM178" i="1"/>
  <c r="CK178" i="1"/>
  <c r="CK177" i="1" s="1"/>
  <c r="CI178" i="1"/>
  <c r="CG178" i="1"/>
  <c r="CG177" i="1" s="1"/>
  <c r="CE178" i="1"/>
  <c r="CC178" i="1"/>
  <c r="CC177" i="1" s="1"/>
  <c r="CA178" i="1"/>
  <c r="BY178" i="1"/>
  <c r="BY177" i="1" s="1"/>
  <c r="BW178" i="1"/>
  <c r="BU178" i="1"/>
  <c r="BU177" i="1" s="1"/>
  <c r="BS178" i="1"/>
  <c r="BQ178" i="1"/>
  <c r="BQ177" i="1" s="1"/>
  <c r="BO178" i="1"/>
  <c r="BM178" i="1"/>
  <c r="BM177" i="1" s="1"/>
  <c r="BK178" i="1"/>
  <c r="BI178" i="1"/>
  <c r="BI177" i="1" s="1"/>
  <c r="BG178" i="1"/>
  <c r="BE178" i="1"/>
  <c r="BE177" i="1" s="1"/>
  <c r="BC178" i="1"/>
  <c r="BA178" i="1"/>
  <c r="BA177" i="1" s="1"/>
  <c r="AY178" i="1"/>
  <c r="AW178" i="1"/>
  <c r="AW177" i="1" s="1"/>
  <c r="AU178" i="1"/>
  <c r="AS178" i="1"/>
  <c r="AS177" i="1" s="1"/>
  <c r="AQ178" i="1"/>
  <c r="AO178" i="1"/>
  <c r="AO177" i="1" s="1"/>
  <c r="AM178" i="1"/>
  <c r="AK178" i="1"/>
  <c r="AK177" i="1" s="1"/>
  <c r="AI178" i="1"/>
  <c r="AG178" i="1"/>
  <c r="AG177" i="1" s="1"/>
  <c r="AE178" i="1"/>
  <c r="AC178" i="1"/>
  <c r="AC177" i="1" s="1"/>
  <c r="AA178" i="1"/>
  <c r="Y178" i="1"/>
  <c r="Y177" i="1" s="1"/>
  <c r="W178" i="1"/>
  <c r="U178" i="1"/>
  <c r="U177" i="1" s="1"/>
  <c r="S178" i="1"/>
  <c r="Q178" i="1"/>
  <c r="Q177" i="1" s="1"/>
  <c r="O178" i="1"/>
  <c r="M178" i="1"/>
  <c r="M177" i="1" s="1"/>
  <c r="EF177" i="1"/>
  <c r="EB177" i="1"/>
  <c r="EA177" i="1"/>
  <c r="DZ177" i="1"/>
  <c r="DV177" i="1"/>
  <c r="DT177" i="1"/>
  <c r="DS177" i="1"/>
  <c r="DR177" i="1"/>
  <c r="DP177" i="1"/>
  <c r="DN177" i="1"/>
  <c r="DL177" i="1"/>
  <c r="DK177" i="1"/>
  <c r="DJ177" i="1"/>
  <c r="DH177" i="1"/>
  <c r="DF177" i="1"/>
  <c r="DD177" i="1"/>
  <c r="DB177" i="1"/>
  <c r="CZ177" i="1"/>
  <c r="CX177" i="1"/>
  <c r="CV177" i="1"/>
  <c r="CU177" i="1"/>
  <c r="CT177" i="1"/>
  <c r="CR177" i="1"/>
  <c r="CP177" i="1"/>
  <c r="CN177" i="1"/>
  <c r="CM177" i="1"/>
  <c r="CL177" i="1"/>
  <c r="CJ177" i="1"/>
  <c r="CH177" i="1"/>
  <c r="CF177" i="1"/>
  <c r="CE177" i="1"/>
  <c r="CD177" i="1"/>
  <c r="CB177" i="1"/>
  <c r="BZ177" i="1"/>
  <c r="BX177" i="1"/>
  <c r="BV177" i="1"/>
  <c r="BT177" i="1"/>
  <c r="BR177" i="1"/>
  <c r="BP177" i="1"/>
  <c r="BO177" i="1"/>
  <c r="BN177" i="1"/>
  <c r="BL177" i="1"/>
  <c r="BJ177" i="1"/>
  <c r="BH177" i="1"/>
  <c r="BG177" i="1"/>
  <c r="BF177" i="1"/>
  <c r="BD177" i="1"/>
  <c r="BB177" i="1"/>
  <c r="AZ177" i="1"/>
  <c r="AY177" i="1"/>
  <c r="AX177" i="1"/>
  <c r="AV177" i="1"/>
  <c r="AT177" i="1"/>
  <c r="AR177" i="1"/>
  <c r="AP177" i="1"/>
  <c r="AN177" i="1"/>
  <c r="AL177" i="1"/>
  <c r="AJ177" i="1"/>
  <c r="AI177" i="1"/>
  <c r="AH177" i="1"/>
  <c r="AF177" i="1"/>
  <c r="AD177" i="1"/>
  <c r="AB177" i="1"/>
  <c r="AA177" i="1"/>
  <c r="Z177" i="1"/>
  <c r="X177" i="1"/>
  <c r="V177" i="1"/>
  <c r="T177" i="1"/>
  <c r="S177" i="1"/>
  <c r="R177" i="1"/>
  <c r="P177" i="1"/>
  <c r="N177" i="1"/>
  <c r="L177" i="1"/>
  <c r="EH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EH175" i="1"/>
  <c r="EG175" i="1"/>
  <c r="EE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M175" i="1"/>
  <c r="EH174" i="1"/>
  <c r="EG174" i="1"/>
  <c r="EE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EH173" i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EH172" i="1"/>
  <c r="EG172" i="1"/>
  <c r="EG171" i="1" s="1"/>
  <c r="EE172" i="1"/>
  <c r="EC172" i="1"/>
  <c r="EA172" i="1"/>
  <c r="EA171" i="1" s="1"/>
  <c r="DY172" i="1"/>
  <c r="DW172" i="1"/>
  <c r="DW171" i="1" s="1"/>
  <c r="DU172" i="1"/>
  <c r="DS172" i="1"/>
  <c r="DS171" i="1" s="1"/>
  <c r="DQ172" i="1"/>
  <c r="DO172" i="1"/>
  <c r="DO171" i="1" s="1"/>
  <c r="DM172" i="1"/>
  <c r="DK172" i="1"/>
  <c r="DK171" i="1" s="1"/>
  <c r="DI172" i="1"/>
  <c r="DI171" i="1" s="1"/>
  <c r="DG172" i="1"/>
  <c r="DE172" i="1"/>
  <c r="DC172" i="1"/>
  <c r="DC171" i="1" s="1"/>
  <c r="DA172" i="1"/>
  <c r="DA171" i="1" s="1"/>
  <c r="CY172" i="1"/>
  <c r="CW172" i="1"/>
  <c r="CU172" i="1"/>
  <c r="CU171" i="1" s="1"/>
  <c r="CS172" i="1"/>
  <c r="CQ172" i="1"/>
  <c r="CQ171" i="1" s="1"/>
  <c r="CO172" i="1"/>
  <c r="CM172" i="1"/>
  <c r="CK172" i="1"/>
  <c r="CI172" i="1"/>
  <c r="CI171" i="1" s="1"/>
  <c r="CG172" i="1"/>
  <c r="CE172" i="1"/>
  <c r="CE171" i="1" s="1"/>
  <c r="CC172" i="1"/>
  <c r="CC171" i="1" s="1"/>
  <c r="CA172" i="1"/>
  <c r="BY172" i="1"/>
  <c r="BW172" i="1"/>
  <c r="BW171" i="1" s="1"/>
  <c r="BU172" i="1"/>
  <c r="BS172" i="1"/>
  <c r="BQ172" i="1"/>
  <c r="BO172" i="1"/>
  <c r="BO171" i="1" s="1"/>
  <c r="BM172" i="1"/>
  <c r="BK172" i="1"/>
  <c r="BK171" i="1" s="1"/>
  <c r="BI172" i="1"/>
  <c r="BG172" i="1"/>
  <c r="BE172" i="1"/>
  <c r="BE171" i="1" s="1"/>
  <c r="BC172" i="1"/>
  <c r="BC171" i="1" s="1"/>
  <c r="BA172" i="1"/>
  <c r="AY172" i="1"/>
  <c r="AY171" i="1" s="1"/>
  <c r="AW172" i="1"/>
  <c r="AU172" i="1"/>
  <c r="AS172" i="1"/>
  <c r="AS171" i="1" s="1"/>
  <c r="AQ172" i="1"/>
  <c r="AQ171" i="1" s="1"/>
  <c r="AO172" i="1"/>
  <c r="AO171" i="1" s="1"/>
  <c r="AM172" i="1"/>
  <c r="AK172" i="1"/>
  <c r="AK171" i="1" s="1"/>
  <c r="AI172" i="1"/>
  <c r="AI171" i="1" s="1"/>
  <c r="AG172" i="1"/>
  <c r="AG171" i="1" s="1"/>
  <c r="AE172" i="1"/>
  <c r="AC172" i="1"/>
  <c r="AC171" i="1" s="1"/>
  <c r="AA172" i="1"/>
  <c r="AA171" i="1" s="1"/>
  <c r="Y172" i="1"/>
  <c r="W172" i="1"/>
  <c r="U172" i="1"/>
  <c r="U171" i="1" s="1"/>
  <c r="S172" i="1"/>
  <c r="S171" i="1" s="1"/>
  <c r="Q172" i="1"/>
  <c r="O172" i="1"/>
  <c r="M172" i="1"/>
  <c r="M171" i="1" s="1"/>
  <c r="EF171" i="1"/>
  <c r="EB171" i="1"/>
  <c r="DZ171" i="1"/>
  <c r="DV171" i="1"/>
  <c r="DT171" i="1"/>
  <c r="DR171" i="1"/>
  <c r="DQ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S171" i="1"/>
  <c r="CR171" i="1"/>
  <c r="CP171" i="1"/>
  <c r="CN171" i="1"/>
  <c r="CL171" i="1"/>
  <c r="CK171" i="1"/>
  <c r="CJ171" i="1"/>
  <c r="CH171" i="1"/>
  <c r="CF171" i="1"/>
  <c r="CD171" i="1"/>
  <c r="CB171" i="1"/>
  <c r="BZ171" i="1"/>
  <c r="BX171" i="1"/>
  <c r="BV171" i="1"/>
  <c r="BU171" i="1"/>
  <c r="BT171" i="1"/>
  <c r="BR171" i="1"/>
  <c r="BP171" i="1"/>
  <c r="BN171" i="1"/>
  <c r="BM171" i="1"/>
  <c r="BL171" i="1"/>
  <c r="BJ171" i="1"/>
  <c r="BH171" i="1"/>
  <c r="BF171" i="1"/>
  <c r="BD171" i="1"/>
  <c r="BB171" i="1"/>
  <c r="AZ171" i="1"/>
  <c r="AX171" i="1"/>
  <c r="AW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Y171" i="1"/>
  <c r="X171" i="1"/>
  <c r="V171" i="1"/>
  <c r="T171" i="1"/>
  <c r="R171" i="1"/>
  <c r="Q171" i="1"/>
  <c r="P171" i="1"/>
  <c r="N171" i="1"/>
  <c r="L171" i="1"/>
  <c r="EH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EH169" i="1"/>
  <c r="EG169" i="1"/>
  <c r="EE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M169" i="1"/>
  <c r="EH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G166" i="1" s="1"/>
  <c r="CE168" i="1"/>
  <c r="CC168" i="1"/>
  <c r="CA168" i="1"/>
  <c r="BY168" i="1"/>
  <c r="BW168" i="1"/>
  <c r="BU168" i="1"/>
  <c r="BS168" i="1"/>
  <c r="BQ168" i="1"/>
  <c r="BQ166" i="1" s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EG167" i="1"/>
  <c r="EE167" i="1"/>
  <c r="EE166" i="1" s="1"/>
  <c r="EC167" i="1"/>
  <c r="EA167" i="1"/>
  <c r="DY167" i="1"/>
  <c r="DW167" i="1"/>
  <c r="DW166" i="1" s="1"/>
  <c r="DU167" i="1"/>
  <c r="DS167" i="1"/>
  <c r="DQ167" i="1"/>
  <c r="DO167" i="1"/>
  <c r="DO166" i="1" s="1"/>
  <c r="DM167" i="1"/>
  <c r="DK167" i="1"/>
  <c r="DI167" i="1"/>
  <c r="DG167" i="1"/>
  <c r="DG166" i="1" s="1"/>
  <c r="DE167" i="1"/>
  <c r="DC167" i="1"/>
  <c r="DA167" i="1"/>
  <c r="CY167" i="1"/>
  <c r="CY166" i="1" s="1"/>
  <c r="CW167" i="1"/>
  <c r="CU167" i="1"/>
  <c r="CS167" i="1"/>
  <c r="CQ167" i="1"/>
  <c r="CQ166" i="1" s="1"/>
  <c r="CO167" i="1"/>
  <c r="CM167" i="1"/>
  <c r="CK167" i="1"/>
  <c r="CI167" i="1"/>
  <c r="CI166" i="1" s="1"/>
  <c r="CG167" i="1"/>
  <c r="CE167" i="1"/>
  <c r="CC167" i="1"/>
  <c r="CA167" i="1"/>
  <c r="CA166" i="1" s="1"/>
  <c r="BY167" i="1"/>
  <c r="BW167" i="1"/>
  <c r="BU167" i="1"/>
  <c r="BS167" i="1"/>
  <c r="BS166" i="1" s="1"/>
  <c r="BQ167" i="1"/>
  <c r="BO167" i="1"/>
  <c r="BM167" i="1"/>
  <c r="BK167" i="1"/>
  <c r="BK166" i="1" s="1"/>
  <c r="BI167" i="1"/>
  <c r="BG167" i="1"/>
  <c r="BE167" i="1"/>
  <c r="BC167" i="1"/>
  <c r="BC166" i="1" s="1"/>
  <c r="BA167" i="1"/>
  <c r="AY167" i="1"/>
  <c r="AW167" i="1"/>
  <c r="AW166" i="1" s="1"/>
  <c r="AU167" i="1"/>
  <c r="AU166" i="1" s="1"/>
  <c r="AS167" i="1"/>
  <c r="AQ167" i="1"/>
  <c r="AO167" i="1"/>
  <c r="AO166" i="1" s="1"/>
  <c r="AM167" i="1"/>
  <c r="AM166" i="1" s="1"/>
  <c r="AK167" i="1"/>
  <c r="AH167" i="1"/>
  <c r="EH167" i="1" s="1"/>
  <c r="AG167" i="1"/>
  <c r="AG166" i="1" s="1"/>
  <c r="AE167" i="1"/>
  <c r="AE166" i="1" s="1"/>
  <c r="AC167" i="1"/>
  <c r="AA167" i="1"/>
  <c r="Y167" i="1"/>
  <c r="Y166" i="1" s="1"/>
  <c r="W167" i="1"/>
  <c r="W166" i="1" s="1"/>
  <c r="U167" i="1"/>
  <c r="S167" i="1"/>
  <c r="Q167" i="1"/>
  <c r="Q166" i="1" s="1"/>
  <c r="O167" i="1"/>
  <c r="O166" i="1" s="1"/>
  <c r="M167" i="1"/>
  <c r="EF166" i="1"/>
  <c r="EC166" i="1"/>
  <c r="EB166" i="1"/>
  <c r="DZ166" i="1"/>
  <c r="DV166" i="1"/>
  <c r="DU166" i="1"/>
  <c r="DT166" i="1"/>
  <c r="DR166" i="1"/>
  <c r="DP166" i="1"/>
  <c r="DN166" i="1"/>
  <c r="DM166" i="1"/>
  <c r="DL166" i="1"/>
  <c r="DK166" i="1"/>
  <c r="DJ166" i="1"/>
  <c r="DH166" i="1"/>
  <c r="DF166" i="1"/>
  <c r="DD166" i="1"/>
  <c r="DB166" i="1"/>
  <c r="CZ166" i="1"/>
  <c r="CX166" i="1"/>
  <c r="CW166" i="1"/>
  <c r="CV166" i="1"/>
  <c r="CU166" i="1"/>
  <c r="CT166" i="1"/>
  <c r="CR166" i="1"/>
  <c r="CP166" i="1"/>
  <c r="CO166" i="1"/>
  <c r="CN166" i="1"/>
  <c r="CL166" i="1"/>
  <c r="CJ166" i="1"/>
  <c r="CH166" i="1"/>
  <c r="CF166" i="1"/>
  <c r="CE166" i="1"/>
  <c r="CD166" i="1"/>
  <c r="CB166" i="1"/>
  <c r="BZ166" i="1"/>
  <c r="BY166" i="1"/>
  <c r="BX166" i="1"/>
  <c r="BV166" i="1"/>
  <c r="BU166" i="1"/>
  <c r="BT166" i="1"/>
  <c r="BR166" i="1"/>
  <c r="BP166" i="1"/>
  <c r="BN166" i="1"/>
  <c r="BL166" i="1"/>
  <c r="BJ166" i="1"/>
  <c r="BI166" i="1"/>
  <c r="BH166" i="1"/>
  <c r="BF166" i="1"/>
  <c r="BD166" i="1"/>
  <c r="BB166" i="1"/>
  <c r="BA166" i="1"/>
  <c r="AZ166" i="1"/>
  <c r="AX166" i="1"/>
  <c r="AV166" i="1"/>
  <c r="AT166" i="1"/>
  <c r="AR166" i="1"/>
  <c r="AP166" i="1"/>
  <c r="AN166" i="1"/>
  <c r="AL166" i="1"/>
  <c r="AK166" i="1"/>
  <c r="AJ166" i="1"/>
  <c r="AF166" i="1"/>
  <c r="AD166" i="1"/>
  <c r="AB166" i="1"/>
  <c r="AA166" i="1"/>
  <c r="Z166" i="1"/>
  <c r="X166" i="1"/>
  <c r="V166" i="1"/>
  <c r="U166" i="1"/>
  <c r="T166" i="1"/>
  <c r="R166" i="1"/>
  <c r="P166" i="1"/>
  <c r="N166" i="1"/>
  <c r="M166" i="1"/>
  <c r="L166" i="1"/>
  <c r="EH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EH164" i="1"/>
  <c r="EG164" i="1"/>
  <c r="EE164" i="1"/>
  <c r="EC164" i="1"/>
  <c r="EA164" i="1"/>
  <c r="DY164" i="1"/>
  <c r="DW164" i="1"/>
  <c r="DU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M164" i="1"/>
  <c r="EH163" i="1"/>
  <c r="EH162" i="1" s="1"/>
  <c r="EG163" i="1"/>
  <c r="EG162" i="1" s="1"/>
  <c r="EE163" i="1"/>
  <c r="EE162" i="1" s="1"/>
  <c r="EC163" i="1"/>
  <c r="EC162" i="1" s="1"/>
  <c r="EA163" i="1"/>
  <c r="EA162" i="1" s="1"/>
  <c r="DY163" i="1"/>
  <c r="DW163" i="1"/>
  <c r="DW162" i="1" s="1"/>
  <c r="DU163" i="1"/>
  <c r="DU162" i="1" s="1"/>
  <c r="DS163" i="1"/>
  <c r="DS162" i="1" s="1"/>
  <c r="DQ163" i="1"/>
  <c r="DO163" i="1"/>
  <c r="DO162" i="1" s="1"/>
  <c r="DM163" i="1"/>
  <c r="DM162" i="1" s="1"/>
  <c r="DK163" i="1"/>
  <c r="DK162" i="1" s="1"/>
  <c r="DI163" i="1"/>
  <c r="DI162" i="1" s="1"/>
  <c r="DG163" i="1"/>
  <c r="DG162" i="1" s="1"/>
  <c r="DE163" i="1"/>
  <c r="DE162" i="1" s="1"/>
  <c r="DC163" i="1"/>
  <c r="DC162" i="1" s="1"/>
  <c r="DA163" i="1"/>
  <c r="DA162" i="1" s="1"/>
  <c r="CY163" i="1"/>
  <c r="CY162" i="1" s="1"/>
  <c r="CW163" i="1"/>
  <c r="CU163" i="1"/>
  <c r="CU162" i="1" s="1"/>
  <c r="CS163" i="1"/>
  <c r="CQ163" i="1"/>
  <c r="CQ162" i="1" s="1"/>
  <c r="CO163" i="1"/>
  <c r="CO162" i="1" s="1"/>
  <c r="CM163" i="1"/>
  <c r="CM162" i="1" s="1"/>
  <c r="CK163" i="1"/>
  <c r="CI163" i="1"/>
  <c r="CI162" i="1" s="1"/>
  <c r="CG163" i="1"/>
  <c r="CG162" i="1" s="1"/>
  <c r="CE163" i="1"/>
  <c r="CE162" i="1" s="1"/>
  <c r="CC163" i="1"/>
  <c r="CC162" i="1" s="1"/>
  <c r="CA163" i="1"/>
  <c r="CA162" i="1" s="1"/>
  <c r="BY163" i="1"/>
  <c r="BY162" i="1" s="1"/>
  <c r="BW163" i="1"/>
  <c r="BW162" i="1" s="1"/>
  <c r="BU163" i="1"/>
  <c r="BS163" i="1"/>
  <c r="BS162" i="1" s="1"/>
  <c r="BQ163" i="1"/>
  <c r="BQ162" i="1" s="1"/>
  <c r="BO163" i="1"/>
  <c r="BO162" i="1" s="1"/>
  <c r="BM163" i="1"/>
  <c r="BM162" i="1" s="1"/>
  <c r="BK163" i="1"/>
  <c r="BK162" i="1" s="1"/>
  <c r="BI163" i="1"/>
  <c r="BI162" i="1" s="1"/>
  <c r="BG163" i="1"/>
  <c r="BG162" i="1" s="1"/>
  <c r="BE163" i="1"/>
  <c r="BC163" i="1"/>
  <c r="BC162" i="1" s="1"/>
  <c r="BA163" i="1"/>
  <c r="BA162" i="1" s="1"/>
  <c r="AY163" i="1"/>
  <c r="AY162" i="1" s="1"/>
  <c r="AW163" i="1"/>
  <c r="AU163" i="1"/>
  <c r="AU162" i="1" s="1"/>
  <c r="AS163" i="1"/>
  <c r="AS162" i="1" s="1"/>
  <c r="AQ163" i="1"/>
  <c r="AQ162" i="1" s="1"/>
  <c r="AO163" i="1"/>
  <c r="AO162" i="1" s="1"/>
  <c r="AM163" i="1"/>
  <c r="AM162" i="1" s="1"/>
  <c r="AK163" i="1"/>
  <c r="AK162" i="1" s="1"/>
  <c r="AI163" i="1"/>
  <c r="AI162" i="1" s="1"/>
  <c r="AG163" i="1"/>
  <c r="AG162" i="1" s="1"/>
  <c r="AE163" i="1"/>
  <c r="AE162" i="1" s="1"/>
  <c r="AC163" i="1"/>
  <c r="AC162" i="1" s="1"/>
  <c r="AA163" i="1"/>
  <c r="AA162" i="1" s="1"/>
  <c r="Y163" i="1"/>
  <c r="W163" i="1"/>
  <c r="W162" i="1" s="1"/>
  <c r="U163" i="1"/>
  <c r="S163" i="1"/>
  <c r="S162" i="1" s="1"/>
  <c r="Q163" i="1"/>
  <c r="O163" i="1"/>
  <c r="O162" i="1" s="1"/>
  <c r="M163" i="1"/>
  <c r="EF162" i="1"/>
  <c r="EB162" i="1"/>
  <c r="DZ162" i="1"/>
  <c r="DV162" i="1"/>
  <c r="DT162" i="1"/>
  <c r="DR162" i="1"/>
  <c r="DQ162" i="1"/>
  <c r="DP162" i="1"/>
  <c r="DN162" i="1"/>
  <c r="DL162" i="1"/>
  <c r="DJ162" i="1"/>
  <c r="DH162" i="1"/>
  <c r="DF162" i="1"/>
  <c r="DD162" i="1"/>
  <c r="DB162" i="1"/>
  <c r="CZ162" i="1"/>
  <c r="CX162" i="1"/>
  <c r="CW162" i="1"/>
  <c r="CV162" i="1"/>
  <c r="CT162" i="1"/>
  <c r="CS162" i="1"/>
  <c r="CR162" i="1"/>
  <c r="CP162" i="1"/>
  <c r="CN162" i="1"/>
  <c r="CL162" i="1"/>
  <c r="CK162" i="1"/>
  <c r="CJ162" i="1"/>
  <c r="CH162" i="1"/>
  <c r="CF162" i="1"/>
  <c r="CD162" i="1"/>
  <c r="CB162" i="1"/>
  <c r="BZ162" i="1"/>
  <c r="BX162" i="1"/>
  <c r="BV162" i="1"/>
  <c r="BU162" i="1"/>
  <c r="BT162" i="1"/>
  <c r="BR162" i="1"/>
  <c r="BP162" i="1"/>
  <c r="BN162" i="1"/>
  <c r="BL162" i="1"/>
  <c r="BJ162" i="1"/>
  <c r="BH162" i="1"/>
  <c r="BF162" i="1"/>
  <c r="BE162" i="1"/>
  <c r="BD162" i="1"/>
  <c r="BB162" i="1"/>
  <c r="AZ162" i="1"/>
  <c r="AX162" i="1"/>
  <c r="AW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Y162" i="1"/>
  <c r="X162" i="1"/>
  <c r="V162" i="1"/>
  <c r="U162" i="1"/>
  <c r="T162" i="1"/>
  <c r="R162" i="1"/>
  <c r="Q162" i="1"/>
  <c r="P162" i="1"/>
  <c r="N162" i="1"/>
  <c r="L162" i="1"/>
  <c r="EH161" i="1"/>
  <c r="EG161" i="1"/>
  <c r="EG160" i="1" s="1"/>
  <c r="EE161" i="1"/>
  <c r="EC161" i="1"/>
  <c r="EC160" i="1" s="1"/>
  <c r="EA161" i="1"/>
  <c r="DY161" i="1"/>
  <c r="DY160" i="1" s="1"/>
  <c r="DW161" i="1"/>
  <c r="DU161" i="1"/>
  <c r="DU160" i="1" s="1"/>
  <c r="DS161" i="1"/>
  <c r="DS160" i="1" s="1"/>
  <c r="DQ161" i="1"/>
  <c r="DQ160" i="1" s="1"/>
  <c r="DO161" i="1"/>
  <c r="DM161" i="1"/>
  <c r="DM160" i="1" s="1"/>
  <c r="DK161" i="1"/>
  <c r="DK160" i="1" s="1"/>
  <c r="DI161" i="1"/>
  <c r="DI160" i="1" s="1"/>
  <c r="DG161" i="1"/>
  <c r="DG160" i="1" s="1"/>
  <c r="DE161" i="1"/>
  <c r="DE160" i="1" s="1"/>
  <c r="DC161" i="1"/>
  <c r="DC160" i="1" s="1"/>
  <c r="DA161" i="1"/>
  <c r="DA160" i="1" s="1"/>
  <c r="CY161" i="1"/>
  <c r="CY160" i="1" s="1"/>
  <c r="CW161" i="1"/>
  <c r="CW160" i="1" s="1"/>
  <c r="CU161" i="1"/>
  <c r="CS161" i="1"/>
  <c r="CS160" i="1" s="1"/>
  <c r="CQ161" i="1"/>
  <c r="CQ160" i="1" s="1"/>
  <c r="CO161" i="1"/>
  <c r="CO160" i="1" s="1"/>
  <c r="CM161" i="1"/>
  <c r="CM160" i="1" s="1"/>
  <c r="CK161" i="1"/>
  <c r="CK160" i="1" s="1"/>
  <c r="CI161" i="1"/>
  <c r="CI160" i="1" s="1"/>
  <c r="CG161" i="1"/>
  <c r="CG160" i="1" s="1"/>
  <c r="CE161" i="1"/>
  <c r="CE160" i="1" s="1"/>
  <c r="CC161" i="1"/>
  <c r="CC160" i="1" s="1"/>
  <c r="CA161" i="1"/>
  <c r="BY161" i="1"/>
  <c r="BY160" i="1" s="1"/>
  <c r="BW161" i="1"/>
  <c r="BW160" i="1" s="1"/>
  <c r="BU161" i="1"/>
  <c r="BU160" i="1" s="1"/>
  <c r="BS161" i="1"/>
  <c r="BS160" i="1" s="1"/>
  <c r="BQ161" i="1"/>
  <c r="BQ160" i="1" s="1"/>
  <c r="BO161" i="1"/>
  <c r="BO160" i="1" s="1"/>
  <c r="BM161" i="1"/>
  <c r="BM160" i="1" s="1"/>
  <c r="BK161" i="1"/>
  <c r="BI161" i="1"/>
  <c r="BI160" i="1" s="1"/>
  <c r="BG161" i="1"/>
  <c r="BG160" i="1" s="1"/>
  <c r="BE161" i="1"/>
  <c r="BE160" i="1" s="1"/>
  <c r="BC161" i="1"/>
  <c r="BC160" i="1" s="1"/>
  <c r="BA161" i="1"/>
  <c r="BA160" i="1" s="1"/>
  <c r="AY161" i="1"/>
  <c r="AY160" i="1" s="1"/>
  <c r="AW161" i="1"/>
  <c r="AW160" i="1" s="1"/>
  <c r="AU161" i="1"/>
  <c r="AU160" i="1" s="1"/>
  <c r="AS161" i="1"/>
  <c r="AS160" i="1" s="1"/>
  <c r="AQ161" i="1"/>
  <c r="AQ160" i="1" s="1"/>
  <c r="AO161" i="1"/>
  <c r="AO160" i="1" s="1"/>
  <c r="AM161" i="1"/>
  <c r="AM160" i="1" s="1"/>
  <c r="AK161" i="1"/>
  <c r="AK160" i="1" s="1"/>
  <c r="AI161" i="1"/>
  <c r="AI160" i="1" s="1"/>
  <c r="AG161" i="1"/>
  <c r="AG160" i="1" s="1"/>
  <c r="AE161" i="1"/>
  <c r="AC161" i="1"/>
  <c r="AC160" i="1" s="1"/>
  <c r="AA161" i="1"/>
  <c r="AA160" i="1" s="1"/>
  <c r="Y161" i="1"/>
  <c r="Y160" i="1" s="1"/>
  <c r="W161" i="1"/>
  <c r="U161" i="1"/>
  <c r="U160" i="1" s="1"/>
  <c r="S161" i="1"/>
  <c r="S160" i="1" s="1"/>
  <c r="Q161" i="1"/>
  <c r="Q160" i="1" s="1"/>
  <c r="O161" i="1"/>
  <c r="O160" i="1" s="1"/>
  <c r="M161" i="1"/>
  <c r="EH160" i="1"/>
  <c r="EF160" i="1"/>
  <c r="EE160" i="1"/>
  <c r="EB160" i="1"/>
  <c r="EA160" i="1"/>
  <c r="DZ160" i="1"/>
  <c r="DW160" i="1"/>
  <c r="DV160" i="1"/>
  <c r="DT160" i="1"/>
  <c r="DR160" i="1"/>
  <c r="DP160" i="1"/>
  <c r="DO160" i="1"/>
  <c r="DN160" i="1"/>
  <c r="DL160" i="1"/>
  <c r="DJ160" i="1"/>
  <c r="DH160" i="1"/>
  <c r="DF160" i="1"/>
  <c r="DD160" i="1"/>
  <c r="DB160" i="1"/>
  <c r="CZ160" i="1"/>
  <c r="CX160" i="1"/>
  <c r="CV160" i="1"/>
  <c r="CU160" i="1"/>
  <c r="CT160" i="1"/>
  <c r="CR160" i="1"/>
  <c r="CP160" i="1"/>
  <c r="CN160" i="1"/>
  <c r="CL160" i="1"/>
  <c r="CJ160" i="1"/>
  <c r="CH160" i="1"/>
  <c r="CF160" i="1"/>
  <c r="CD160" i="1"/>
  <c r="CB160" i="1"/>
  <c r="CA160" i="1"/>
  <c r="BZ160" i="1"/>
  <c r="BX160" i="1"/>
  <c r="BV160" i="1"/>
  <c r="BT160" i="1"/>
  <c r="BR160" i="1"/>
  <c r="BP160" i="1"/>
  <c r="BN160" i="1"/>
  <c r="BL160" i="1"/>
  <c r="BK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E160" i="1"/>
  <c r="AD160" i="1"/>
  <c r="AB160" i="1"/>
  <c r="Z160" i="1"/>
  <c r="X160" i="1"/>
  <c r="W160" i="1"/>
  <c r="V160" i="1"/>
  <c r="T160" i="1"/>
  <c r="R160" i="1"/>
  <c r="P160" i="1"/>
  <c r="N160" i="1"/>
  <c r="L160" i="1"/>
  <c r="EH159" i="1"/>
  <c r="EG159" i="1"/>
  <c r="EE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M159" i="1"/>
  <c r="EH158" i="1"/>
  <c r="EG158" i="1"/>
  <c r="EE158" i="1"/>
  <c r="EC158" i="1"/>
  <c r="EA158" i="1"/>
  <c r="DY158" i="1"/>
  <c r="DW158" i="1"/>
  <c r="DU158" i="1"/>
  <c r="DS158" i="1"/>
  <c r="DQ158" i="1"/>
  <c r="DO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M158" i="1"/>
  <c r="EH157" i="1"/>
  <c r="EG157" i="1"/>
  <c r="EE157" i="1"/>
  <c r="EC157" i="1"/>
  <c r="EA157" i="1"/>
  <c r="DY157" i="1"/>
  <c r="DW157" i="1"/>
  <c r="DU157" i="1"/>
  <c r="DS157" i="1"/>
  <c r="DQ157" i="1"/>
  <c r="DO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EH156" i="1"/>
  <c r="EG156" i="1"/>
  <c r="EE156" i="1"/>
  <c r="EC156" i="1"/>
  <c r="EA156" i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EH155" i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EH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EH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EH152" i="1"/>
  <c r="EG152" i="1"/>
  <c r="EG151" i="1" s="1"/>
  <c r="EE152" i="1"/>
  <c r="EE151" i="1" s="1"/>
  <c r="EC152" i="1"/>
  <c r="EC151" i="1" s="1"/>
  <c r="EA152" i="1"/>
  <c r="DY152" i="1"/>
  <c r="DW152" i="1"/>
  <c r="DW151" i="1" s="1"/>
  <c r="DU152" i="1"/>
  <c r="DU151" i="1" s="1"/>
  <c r="DS152" i="1"/>
  <c r="DQ152" i="1"/>
  <c r="DQ151" i="1" s="1"/>
  <c r="DO152" i="1"/>
  <c r="DO151" i="1" s="1"/>
  <c r="DM152" i="1"/>
  <c r="DM151" i="1" s="1"/>
  <c r="DK152" i="1"/>
  <c r="DI152" i="1"/>
  <c r="DI151" i="1" s="1"/>
  <c r="DG152" i="1"/>
  <c r="DG151" i="1" s="1"/>
  <c r="DE152" i="1"/>
  <c r="DE151" i="1" s="1"/>
  <c r="DC152" i="1"/>
  <c r="DA152" i="1"/>
  <c r="DA151" i="1" s="1"/>
  <c r="CY152" i="1"/>
  <c r="CY151" i="1" s="1"/>
  <c r="CW152" i="1"/>
  <c r="CU152" i="1"/>
  <c r="CS152" i="1"/>
  <c r="CS151" i="1" s="1"/>
  <c r="CQ152" i="1"/>
  <c r="CQ151" i="1" s="1"/>
  <c r="CO152" i="1"/>
  <c r="CO151" i="1" s="1"/>
  <c r="CM152" i="1"/>
  <c r="CK152" i="1"/>
  <c r="CK151" i="1" s="1"/>
  <c r="CI152" i="1"/>
  <c r="CI151" i="1" s="1"/>
  <c r="CG152" i="1"/>
  <c r="CE152" i="1"/>
  <c r="CC152" i="1"/>
  <c r="CC151" i="1" s="1"/>
  <c r="CA152" i="1"/>
  <c r="CA151" i="1" s="1"/>
  <c r="BY152" i="1"/>
  <c r="BY151" i="1" s="1"/>
  <c r="BW152" i="1"/>
  <c r="BU152" i="1"/>
  <c r="BU151" i="1" s="1"/>
  <c r="BS152" i="1"/>
  <c r="BS151" i="1" s="1"/>
  <c r="BQ152" i="1"/>
  <c r="BQ151" i="1" s="1"/>
  <c r="BO152" i="1"/>
  <c r="BM152" i="1"/>
  <c r="BK152" i="1"/>
  <c r="BK151" i="1" s="1"/>
  <c r="BI152" i="1"/>
  <c r="BI151" i="1" s="1"/>
  <c r="BG152" i="1"/>
  <c r="BE152" i="1"/>
  <c r="BE151" i="1" s="1"/>
  <c r="BC152" i="1"/>
  <c r="BC151" i="1" s="1"/>
  <c r="BA152" i="1"/>
  <c r="AY152" i="1"/>
  <c r="AW152" i="1"/>
  <c r="AW151" i="1" s="1"/>
  <c r="AU152" i="1"/>
  <c r="AU151" i="1" s="1"/>
  <c r="AS152" i="1"/>
  <c r="AS151" i="1" s="1"/>
  <c r="AQ152" i="1"/>
  <c r="AO152" i="1"/>
  <c r="AO151" i="1" s="1"/>
  <c r="AM152" i="1"/>
  <c r="AM151" i="1" s="1"/>
  <c r="AK152" i="1"/>
  <c r="AI152" i="1"/>
  <c r="AG152" i="1"/>
  <c r="AE152" i="1"/>
  <c r="AE151" i="1" s="1"/>
  <c r="AC152" i="1"/>
  <c r="AC151" i="1" s="1"/>
  <c r="AA152" i="1"/>
  <c r="Y152" i="1"/>
  <c r="Y151" i="1" s="1"/>
  <c r="W152" i="1"/>
  <c r="W151" i="1" s="1"/>
  <c r="U152" i="1"/>
  <c r="S152" i="1"/>
  <c r="Q152" i="1"/>
  <c r="Q151" i="1" s="1"/>
  <c r="O152" i="1"/>
  <c r="O151" i="1" s="1"/>
  <c r="M152" i="1"/>
  <c r="EF151" i="1"/>
  <c r="EB151" i="1"/>
  <c r="DZ151" i="1"/>
  <c r="DY151" i="1"/>
  <c r="DV151" i="1"/>
  <c r="DT151" i="1"/>
  <c r="DR151" i="1"/>
  <c r="DP151" i="1"/>
  <c r="DN151" i="1"/>
  <c r="DL151" i="1"/>
  <c r="DJ151" i="1"/>
  <c r="DH151" i="1"/>
  <c r="DF151" i="1"/>
  <c r="DD151" i="1"/>
  <c r="DB151" i="1"/>
  <c r="CZ151" i="1"/>
  <c r="CX151" i="1"/>
  <c r="CW151" i="1"/>
  <c r="CV151" i="1"/>
  <c r="CT151" i="1"/>
  <c r="CR151" i="1"/>
  <c r="CP151" i="1"/>
  <c r="CN151" i="1"/>
  <c r="CL151" i="1"/>
  <c r="CJ151" i="1"/>
  <c r="CH151" i="1"/>
  <c r="CG151" i="1"/>
  <c r="CF151" i="1"/>
  <c r="CD151" i="1"/>
  <c r="CB151" i="1"/>
  <c r="BZ151" i="1"/>
  <c r="BX151" i="1"/>
  <c r="BV151" i="1"/>
  <c r="BT151" i="1"/>
  <c r="BR151" i="1"/>
  <c r="BP151" i="1"/>
  <c r="BN151" i="1"/>
  <c r="BM151" i="1"/>
  <c r="BL151" i="1"/>
  <c r="BJ151" i="1"/>
  <c r="BH151" i="1"/>
  <c r="BF151" i="1"/>
  <c r="BD151" i="1"/>
  <c r="BB151" i="1"/>
  <c r="BA151" i="1"/>
  <c r="AZ151" i="1"/>
  <c r="AX151" i="1"/>
  <c r="AV151" i="1"/>
  <c r="AT151" i="1"/>
  <c r="AR151" i="1"/>
  <c r="AP151" i="1"/>
  <c r="AN151" i="1"/>
  <c r="AL151" i="1"/>
  <c r="AK151" i="1"/>
  <c r="AJ151" i="1"/>
  <c r="AH151" i="1"/>
  <c r="AG151" i="1"/>
  <c r="AF151" i="1"/>
  <c r="AD151" i="1"/>
  <c r="AB151" i="1"/>
  <c r="Z151" i="1"/>
  <c r="X151" i="1"/>
  <c r="V151" i="1"/>
  <c r="U151" i="1"/>
  <c r="T151" i="1"/>
  <c r="R151" i="1"/>
  <c r="P151" i="1"/>
  <c r="N151" i="1"/>
  <c r="L151" i="1"/>
  <c r="EH150" i="1"/>
  <c r="EG150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EH149" i="1"/>
  <c r="EG149" i="1"/>
  <c r="EE149" i="1"/>
  <c r="EC149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M149" i="1"/>
  <c r="EH148" i="1"/>
  <c r="EG148" i="1"/>
  <c r="EE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EH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EH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EH145" i="1"/>
  <c r="EG145" i="1"/>
  <c r="EG144" i="1" s="1"/>
  <c r="EE145" i="1"/>
  <c r="EC145" i="1"/>
  <c r="EA145" i="1"/>
  <c r="EA144" i="1" s="1"/>
  <c r="DY145" i="1"/>
  <c r="DW145" i="1"/>
  <c r="DW144" i="1" s="1"/>
  <c r="DU145" i="1"/>
  <c r="DS145" i="1"/>
  <c r="DS144" i="1" s="1"/>
  <c r="DQ145" i="1"/>
  <c r="DO145" i="1"/>
  <c r="DO144" i="1" s="1"/>
  <c r="DM145" i="1"/>
  <c r="DK145" i="1"/>
  <c r="DK144" i="1" s="1"/>
  <c r="DI145" i="1"/>
  <c r="DG145" i="1"/>
  <c r="DG144" i="1" s="1"/>
  <c r="DE145" i="1"/>
  <c r="DC145" i="1"/>
  <c r="DC144" i="1" s="1"/>
  <c r="DA145" i="1"/>
  <c r="CY145" i="1"/>
  <c r="CY144" i="1" s="1"/>
  <c r="CW145" i="1"/>
  <c r="CU145" i="1"/>
  <c r="CU144" i="1" s="1"/>
  <c r="CS145" i="1"/>
  <c r="CQ145" i="1"/>
  <c r="CQ144" i="1" s="1"/>
  <c r="CO145" i="1"/>
  <c r="CM145" i="1"/>
  <c r="CM144" i="1" s="1"/>
  <c r="CK145" i="1"/>
  <c r="CI145" i="1"/>
  <c r="CI144" i="1" s="1"/>
  <c r="CG145" i="1"/>
  <c r="CE145" i="1"/>
  <c r="CE144" i="1" s="1"/>
  <c r="CC145" i="1"/>
  <c r="CA145" i="1"/>
  <c r="CA144" i="1" s="1"/>
  <c r="BY145" i="1"/>
  <c r="BW145" i="1"/>
  <c r="BW144" i="1" s="1"/>
  <c r="BU145" i="1"/>
  <c r="BS145" i="1"/>
  <c r="BS144" i="1" s="1"/>
  <c r="BQ145" i="1"/>
  <c r="BO145" i="1"/>
  <c r="BO144" i="1" s="1"/>
  <c r="BM145" i="1"/>
  <c r="BK145" i="1"/>
  <c r="BK144" i="1" s="1"/>
  <c r="BI145" i="1"/>
  <c r="BG145" i="1"/>
  <c r="BG144" i="1" s="1"/>
  <c r="BE145" i="1"/>
  <c r="BC145" i="1"/>
  <c r="BA145" i="1"/>
  <c r="AY145" i="1"/>
  <c r="AY144" i="1" s="1"/>
  <c r="AW145" i="1"/>
  <c r="AU145" i="1"/>
  <c r="AU144" i="1" s="1"/>
  <c r="AS145" i="1"/>
  <c r="AQ145" i="1"/>
  <c r="AQ144" i="1" s="1"/>
  <c r="AO145" i="1"/>
  <c r="AM145" i="1"/>
  <c r="AM144" i="1" s="1"/>
  <c r="AK145" i="1"/>
  <c r="AI145" i="1"/>
  <c r="AI144" i="1" s="1"/>
  <c r="AG145" i="1"/>
  <c r="AE145" i="1"/>
  <c r="AE144" i="1" s="1"/>
  <c r="AC145" i="1"/>
  <c r="AA145" i="1"/>
  <c r="AA144" i="1" s="1"/>
  <c r="Y145" i="1"/>
  <c r="W145" i="1"/>
  <c r="W144" i="1" s="1"/>
  <c r="U145" i="1"/>
  <c r="S145" i="1"/>
  <c r="S144" i="1" s="1"/>
  <c r="Q145" i="1"/>
  <c r="O145" i="1"/>
  <c r="O144" i="1" s="1"/>
  <c r="M145" i="1"/>
  <c r="EF144" i="1"/>
  <c r="EB144" i="1"/>
  <c r="DZ144" i="1"/>
  <c r="DV144" i="1"/>
  <c r="DT144" i="1"/>
  <c r="DR144" i="1"/>
  <c r="DP144" i="1"/>
  <c r="DN144" i="1"/>
  <c r="DL144" i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C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L144" i="1"/>
  <c r="EH143" i="1"/>
  <c r="EG143" i="1"/>
  <c r="EE143" i="1"/>
  <c r="EC143" i="1"/>
  <c r="EA143" i="1"/>
  <c r="DY143" i="1"/>
  <c r="DW143" i="1"/>
  <c r="DU143" i="1"/>
  <c r="DS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EH142" i="1"/>
  <c r="EG142" i="1"/>
  <c r="EE142" i="1"/>
  <c r="EC142" i="1"/>
  <c r="EA142" i="1"/>
  <c r="DY142" i="1"/>
  <c r="DW142" i="1"/>
  <c r="DU142" i="1"/>
  <c r="DS142" i="1"/>
  <c r="DQ142" i="1"/>
  <c r="DO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M142" i="1"/>
  <c r="EH141" i="1"/>
  <c r="EG141" i="1"/>
  <c r="EE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EH140" i="1"/>
  <c r="EG140" i="1"/>
  <c r="EE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EH139" i="1"/>
  <c r="EG139" i="1"/>
  <c r="EE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EH138" i="1"/>
  <c r="EG138" i="1"/>
  <c r="EG137" i="1" s="1"/>
  <c r="EE138" i="1"/>
  <c r="EC138" i="1"/>
  <c r="EC137" i="1" s="1"/>
  <c r="EA138" i="1"/>
  <c r="DY138" i="1"/>
  <c r="DW138" i="1"/>
  <c r="DU138" i="1"/>
  <c r="DU137" i="1" s="1"/>
  <c r="DS138" i="1"/>
  <c r="DQ138" i="1"/>
  <c r="DQ137" i="1" s="1"/>
  <c r="DO138" i="1"/>
  <c r="DM138" i="1"/>
  <c r="DM137" i="1" s="1"/>
  <c r="DK138" i="1"/>
  <c r="DI138" i="1"/>
  <c r="DI137" i="1" s="1"/>
  <c r="DG138" i="1"/>
  <c r="DE138" i="1"/>
  <c r="DC138" i="1"/>
  <c r="DA138" i="1"/>
  <c r="DA137" i="1" s="1"/>
  <c r="CY138" i="1"/>
  <c r="CW138" i="1"/>
  <c r="CW137" i="1" s="1"/>
  <c r="CU138" i="1"/>
  <c r="CS138" i="1"/>
  <c r="CS137" i="1" s="1"/>
  <c r="CQ138" i="1"/>
  <c r="CO138" i="1"/>
  <c r="CO137" i="1" s="1"/>
  <c r="CM138" i="1"/>
  <c r="CK138" i="1"/>
  <c r="CK137" i="1" s="1"/>
  <c r="CI138" i="1"/>
  <c r="CG138" i="1"/>
  <c r="CG137" i="1" s="1"/>
  <c r="CE138" i="1"/>
  <c r="CC138" i="1"/>
  <c r="CC137" i="1" s="1"/>
  <c r="CA138" i="1"/>
  <c r="BY138" i="1"/>
  <c r="BY137" i="1" s="1"/>
  <c r="BW138" i="1"/>
  <c r="BU138" i="1"/>
  <c r="BU137" i="1" s="1"/>
  <c r="BS138" i="1"/>
  <c r="BQ138" i="1"/>
  <c r="BQ137" i="1" s="1"/>
  <c r="BO138" i="1"/>
  <c r="BM138" i="1"/>
  <c r="BM137" i="1" s="1"/>
  <c r="BK138" i="1"/>
  <c r="BI138" i="1"/>
  <c r="BI137" i="1" s="1"/>
  <c r="BG138" i="1"/>
  <c r="BE138" i="1"/>
  <c r="BE137" i="1" s="1"/>
  <c r="BC138" i="1"/>
  <c r="BA138" i="1"/>
  <c r="BA137" i="1" s="1"/>
  <c r="AY138" i="1"/>
  <c r="AW138" i="1"/>
  <c r="AW137" i="1" s="1"/>
  <c r="AU138" i="1"/>
  <c r="AS138" i="1"/>
  <c r="AS137" i="1" s="1"/>
  <c r="AQ138" i="1"/>
  <c r="AO138" i="1"/>
  <c r="AO137" i="1" s="1"/>
  <c r="AM138" i="1"/>
  <c r="AK138" i="1"/>
  <c r="AI138" i="1"/>
  <c r="AG138" i="1"/>
  <c r="AG137" i="1" s="1"/>
  <c r="AE138" i="1"/>
  <c r="AC138" i="1"/>
  <c r="AC137" i="1" s="1"/>
  <c r="AA138" i="1"/>
  <c r="Y138" i="1"/>
  <c r="Y137" i="1" s="1"/>
  <c r="W138" i="1"/>
  <c r="U138" i="1"/>
  <c r="U137" i="1" s="1"/>
  <c r="S138" i="1"/>
  <c r="Q138" i="1"/>
  <c r="Q137" i="1" s="1"/>
  <c r="O138" i="1"/>
  <c r="M138" i="1"/>
  <c r="EF137" i="1"/>
  <c r="EB137" i="1"/>
  <c r="DZ137" i="1"/>
  <c r="DV137" i="1"/>
  <c r="DT137" i="1"/>
  <c r="DR137" i="1"/>
  <c r="DP137" i="1"/>
  <c r="DN137" i="1"/>
  <c r="DL137" i="1"/>
  <c r="DJ137" i="1"/>
  <c r="DH137" i="1"/>
  <c r="DF137" i="1"/>
  <c r="DE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K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L137" i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H136" i="1"/>
  <c r="EH136" i="1" s="1"/>
  <c r="AG136" i="1"/>
  <c r="AE136" i="1"/>
  <c r="AC136" i="1"/>
  <c r="AA136" i="1"/>
  <c r="Y136" i="1"/>
  <c r="W136" i="1"/>
  <c r="U136" i="1"/>
  <c r="S136" i="1"/>
  <c r="Q136" i="1"/>
  <c r="O136" i="1"/>
  <c r="M136" i="1"/>
  <c r="EH135" i="1"/>
  <c r="EG135" i="1"/>
  <c r="EE135" i="1"/>
  <c r="EC135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M135" i="1"/>
  <c r="EH134" i="1"/>
  <c r="EG134" i="1"/>
  <c r="EE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EH133" i="1"/>
  <c r="EG133" i="1"/>
  <c r="EG132" i="1" s="1"/>
  <c r="EE133" i="1"/>
  <c r="EE132" i="1" s="1"/>
  <c r="EC133" i="1"/>
  <c r="EC132" i="1" s="1"/>
  <c r="EA133" i="1"/>
  <c r="EA132" i="1" s="1"/>
  <c r="DY133" i="1"/>
  <c r="DW133" i="1"/>
  <c r="DW132" i="1" s="1"/>
  <c r="DU133" i="1"/>
  <c r="DS133" i="1"/>
  <c r="DS132" i="1" s="1"/>
  <c r="DQ133" i="1"/>
  <c r="DO133" i="1"/>
  <c r="DO132" i="1" s="1"/>
  <c r="DM133" i="1"/>
  <c r="DM132" i="1" s="1"/>
  <c r="DK133" i="1"/>
  <c r="DK132" i="1" s="1"/>
  <c r="DI133" i="1"/>
  <c r="DG133" i="1"/>
  <c r="DG132" i="1" s="1"/>
  <c r="DE133" i="1"/>
  <c r="DC133" i="1"/>
  <c r="DC132" i="1" s="1"/>
  <c r="DA133" i="1"/>
  <c r="CY133" i="1"/>
  <c r="CY132" i="1" s="1"/>
  <c r="CW133" i="1"/>
  <c r="CW132" i="1" s="1"/>
  <c r="CU133" i="1"/>
  <c r="CU132" i="1" s="1"/>
  <c r="CS133" i="1"/>
  <c r="CQ133" i="1"/>
  <c r="CQ132" i="1" s="1"/>
  <c r="CO133" i="1"/>
  <c r="CM133" i="1"/>
  <c r="CM132" i="1" s="1"/>
  <c r="CK133" i="1"/>
  <c r="CI133" i="1"/>
  <c r="CI132" i="1" s="1"/>
  <c r="CG133" i="1"/>
  <c r="CG132" i="1" s="1"/>
  <c r="CE133" i="1"/>
  <c r="CE132" i="1" s="1"/>
  <c r="CC133" i="1"/>
  <c r="CA133" i="1"/>
  <c r="CA132" i="1" s="1"/>
  <c r="BY133" i="1"/>
  <c r="BW133" i="1"/>
  <c r="BW132" i="1" s="1"/>
  <c r="BU133" i="1"/>
  <c r="BS133" i="1"/>
  <c r="BS132" i="1" s="1"/>
  <c r="BQ133" i="1"/>
  <c r="BQ132" i="1" s="1"/>
  <c r="BO133" i="1"/>
  <c r="BO132" i="1" s="1"/>
  <c r="BM133" i="1"/>
  <c r="BK133" i="1"/>
  <c r="BK132" i="1" s="1"/>
  <c r="BI133" i="1"/>
  <c r="BG133" i="1"/>
  <c r="BG132" i="1" s="1"/>
  <c r="BE133" i="1"/>
  <c r="BC133" i="1"/>
  <c r="BC132" i="1" s="1"/>
  <c r="BA133" i="1"/>
  <c r="BA132" i="1" s="1"/>
  <c r="AY133" i="1"/>
  <c r="AY132" i="1" s="1"/>
  <c r="AW133" i="1"/>
  <c r="AU133" i="1"/>
  <c r="AU132" i="1" s="1"/>
  <c r="AS133" i="1"/>
  <c r="AQ133" i="1"/>
  <c r="AQ132" i="1" s="1"/>
  <c r="AO133" i="1"/>
  <c r="AM133" i="1"/>
  <c r="AM132" i="1" s="1"/>
  <c r="AK133" i="1"/>
  <c r="AK132" i="1" s="1"/>
  <c r="AI133" i="1"/>
  <c r="AG133" i="1"/>
  <c r="AE133" i="1"/>
  <c r="AE132" i="1" s="1"/>
  <c r="AC133" i="1"/>
  <c r="AA133" i="1"/>
  <c r="Y133" i="1"/>
  <c r="Y132" i="1" s="1"/>
  <c r="W133" i="1"/>
  <c r="W132" i="1" s="1"/>
  <c r="U133" i="1"/>
  <c r="S133" i="1"/>
  <c r="Q133" i="1"/>
  <c r="O133" i="1"/>
  <c r="O132" i="1" s="1"/>
  <c r="M133" i="1"/>
  <c r="EF132" i="1"/>
  <c r="EB132" i="1"/>
  <c r="DZ132" i="1"/>
  <c r="DV132" i="1"/>
  <c r="DT132" i="1"/>
  <c r="DR132" i="1"/>
  <c r="DP132" i="1"/>
  <c r="DN132" i="1"/>
  <c r="DL132" i="1"/>
  <c r="DJ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U132" i="1"/>
  <c r="T132" i="1"/>
  <c r="R132" i="1"/>
  <c r="P132" i="1"/>
  <c r="N132" i="1"/>
  <c r="L132" i="1"/>
  <c r="EH131" i="1"/>
  <c r="EG131" i="1"/>
  <c r="EG130" i="1" s="1"/>
  <c r="EE131" i="1"/>
  <c r="EC131" i="1"/>
  <c r="EA131" i="1"/>
  <c r="EA130" i="1" s="1"/>
  <c r="DY131" i="1"/>
  <c r="DY130" i="1" s="1"/>
  <c r="DW131" i="1"/>
  <c r="DU131" i="1"/>
  <c r="DU130" i="1" s="1"/>
  <c r="DS131" i="1"/>
  <c r="DS130" i="1" s="1"/>
  <c r="DQ131" i="1"/>
  <c r="DQ130" i="1" s="1"/>
  <c r="DO131" i="1"/>
  <c r="DO130" i="1" s="1"/>
  <c r="DM131" i="1"/>
  <c r="DM130" i="1" s="1"/>
  <c r="DK131" i="1"/>
  <c r="DK130" i="1" s="1"/>
  <c r="DI131" i="1"/>
  <c r="DI130" i="1" s="1"/>
  <c r="DG131" i="1"/>
  <c r="DG130" i="1" s="1"/>
  <c r="DE131" i="1"/>
  <c r="DE130" i="1" s="1"/>
  <c r="DC131" i="1"/>
  <c r="DC130" i="1" s="1"/>
  <c r="DA131" i="1"/>
  <c r="DA130" i="1" s="1"/>
  <c r="CY131" i="1"/>
  <c r="CY130" i="1" s="1"/>
  <c r="CW131" i="1"/>
  <c r="CW130" i="1" s="1"/>
  <c r="CU131" i="1"/>
  <c r="CU130" i="1" s="1"/>
  <c r="CS131" i="1"/>
  <c r="CS130" i="1" s="1"/>
  <c r="CQ131" i="1"/>
  <c r="CQ130" i="1" s="1"/>
  <c r="CO131" i="1"/>
  <c r="CO130" i="1" s="1"/>
  <c r="CM131" i="1"/>
  <c r="CM130" i="1" s="1"/>
  <c r="CK131" i="1"/>
  <c r="CK130" i="1" s="1"/>
  <c r="CI131" i="1"/>
  <c r="CI130" i="1" s="1"/>
  <c r="CG131" i="1"/>
  <c r="CG130" i="1" s="1"/>
  <c r="CE131" i="1"/>
  <c r="CE130" i="1" s="1"/>
  <c r="CC131" i="1"/>
  <c r="CA131" i="1"/>
  <c r="CA130" i="1" s="1"/>
  <c r="BY131" i="1"/>
  <c r="BY130" i="1" s="1"/>
  <c r="BW131" i="1"/>
  <c r="BW130" i="1" s="1"/>
  <c r="BU131" i="1"/>
  <c r="BU130" i="1" s="1"/>
  <c r="BS131" i="1"/>
  <c r="BS130" i="1" s="1"/>
  <c r="BQ131" i="1"/>
  <c r="BQ130" i="1" s="1"/>
  <c r="BO131" i="1"/>
  <c r="BO130" i="1" s="1"/>
  <c r="BM131" i="1"/>
  <c r="BM130" i="1" s="1"/>
  <c r="BK131" i="1"/>
  <c r="BK130" i="1" s="1"/>
  <c r="BI131" i="1"/>
  <c r="BI130" i="1" s="1"/>
  <c r="BG131" i="1"/>
  <c r="BG130" i="1" s="1"/>
  <c r="BE131" i="1"/>
  <c r="BE130" i="1" s="1"/>
  <c r="BC131" i="1"/>
  <c r="BC130" i="1" s="1"/>
  <c r="BA131" i="1"/>
  <c r="BA130" i="1" s="1"/>
  <c r="AY131" i="1"/>
  <c r="AY130" i="1" s="1"/>
  <c r="AW131" i="1"/>
  <c r="AW130" i="1" s="1"/>
  <c r="AU131" i="1"/>
  <c r="AU130" i="1" s="1"/>
  <c r="AS131" i="1"/>
  <c r="AS130" i="1" s="1"/>
  <c r="AQ131" i="1"/>
  <c r="AQ130" i="1" s="1"/>
  <c r="AO131" i="1"/>
  <c r="AO130" i="1" s="1"/>
  <c r="AM131" i="1"/>
  <c r="AM130" i="1" s="1"/>
  <c r="AK131" i="1"/>
  <c r="AK130" i="1" s="1"/>
  <c r="AI131" i="1"/>
  <c r="AI130" i="1" s="1"/>
  <c r="AG131" i="1"/>
  <c r="AG130" i="1" s="1"/>
  <c r="AE131" i="1"/>
  <c r="AE130" i="1" s="1"/>
  <c r="AC131" i="1"/>
  <c r="AA131" i="1"/>
  <c r="AA130" i="1" s="1"/>
  <c r="Y131" i="1"/>
  <c r="Y130" i="1" s="1"/>
  <c r="W131" i="1"/>
  <c r="W130" i="1" s="1"/>
  <c r="U131" i="1"/>
  <c r="U130" i="1" s="1"/>
  <c r="S131" i="1"/>
  <c r="S130" i="1" s="1"/>
  <c r="Q131" i="1"/>
  <c r="Q130" i="1" s="1"/>
  <c r="O131" i="1"/>
  <c r="M131" i="1"/>
  <c r="EH130" i="1"/>
  <c r="EF130" i="1"/>
  <c r="EE130" i="1"/>
  <c r="EC130" i="1"/>
  <c r="EB130" i="1"/>
  <c r="DZ130" i="1"/>
  <c r="DW130" i="1"/>
  <c r="DV130" i="1"/>
  <c r="DT130" i="1"/>
  <c r="DR130" i="1"/>
  <c r="DP130" i="1"/>
  <c r="DN130" i="1"/>
  <c r="DL130" i="1"/>
  <c r="DJ130" i="1"/>
  <c r="DH130" i="1"/>
  <c r="DF130" i="1"/>
  <c r="DD130" i="1"/>
  <c r="DB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C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C130" i="1"/>
  <c r="AB130" i="1"/>
  <c r="Z130" i="1"/>
  <c r="X130" i="1"/>
  <c r="V130" i="1"/>
  <c r="T130" i="1"/>
  <c r="R130" i="1"/>
  <c r="P130" i="1"/>
  <c r="O130" i="1"/>
  <c r="N130" i="1"/>
  <c r="M130" i="1"/>
  <c r="L130" i="1"/>
  <c r="EH129" i="1"/>
  <c r="EG129" i="1"/>
  <c r="EG128" i="1" s="1"/>
  <c r="EE129" i="1"/>
  <c r="EE128" i="1" s="1"/>
  <c r="EC129" i="1"/>
  <c r="EC128" i="1" s="1"/>
  <c r="EA129" i="1"/>
  <c r="EA128" i="1" s="1"/>
  <c r="DY129" i="1"/>
  <c r="DY128" i="1" s="1"/>
  <c r="DW129" i="1"/>
  <c r="DW128" i="1" s="1"/>
  <c r="DU129" i="1"/>
  <c r="DU128" i="1" s="1"/>
  <c r="DS129" i="1"/>
  <c r="DS128" i="1" s="1"/>
  <c r="DQ129" i="1"/>
  <c r="DO129" i="1"/>
  <c r="DO128" i="1" s="1"/>
  <c r="DM129" i="1"/>
  <c r="DM128" i="1" s="1"/>
  <c r="DK129" i="1"/>
  <c r="DK128" i="1" s="1"/>
  <c r="DI129" i="1"/>
  <c r="DI128" i="1" s="1"/>
  <c r="DG129" i="1"/>
  <c r="DG128" i="1" s="1"/>
  <c r="DE129" i="1"/>
  <c r="DE128" i="1" s="1"/>
  <c r="DC129" i="1"/>
  <c r="DC128" i="1" s="1"/>
  <c r="DA129" i="1"/>
  <c r="CY129" i="1"/>
  <c r="CY128" i="1" s="1"/>
  <c r="CW129" i="1"/>
  <c r="CW128" i="1" s="1"/>
  <c r="CU129" i="1"/>
  <c r="CU128" i="1" s="1"/>
  <c r="CS129" i="1"/>
  <c r="CS128" i="1" s="1"/>
  <c r="CQ129" i="1"/>
  <c r="CQ128" i="1" s="1"/>
  <c r="CO129" i="1"/>
  <c r="CO128" i="1" s="1"/>
  <c r="CM129" i="1"/>
  <c r="CM128" i="1" s="1"/>
  <c r="CK129" i="1"/>
  <c r="CK128" i="1" s="1"/>
  <c r="CI129" i="1"/>
  <c r="CI128" i="1" s="1"/>
  <c r="CG129" i="1"/>
  <c r="CG128" i="1" s="1"/>
  <c r="CE129" i="1"/>
  <c r="CE128" i="1" s="1"/>
  <c r="CC129" i="1"/>
  <c r="CA129" i="1"/>
  <c r="CA128" i="1" s="1"/>
  <c r="BY129" i="1"/>
  <c r="BY128" i="1" s="1"/>
  <c r="BW129" i="1"/>
  <c r="BW128" i="1" s="1"/>
  <c r="BU129" i="1"/>
  <c r="BU128" i="1" s="1"/>
  <c r="BS129" i="1"/>
  <c r="BS128" i="1" s="1"/>
  <c r="BQ129" i="1"/>
  <c r="BQ128" i="1" s="1"/>
  <c r="BO129" i="1"/>
  <c r="BM129" i="1"/>
  <c r="BK129" i="1"/>
  <c r="BK128" i="1" s="1"/>
  <c r="BI129" i="1"/>
  <c r="BI128" i="1" s="1"/>
  <c r="BG129" i="1"/>
  <c r="BG128" i="1" s="1"/>
  <c r="BE129" i="1"/>
  <c r="BE128" i="1" s="1"/>
  <c r="BC129" i="1"/>
  <c r="BC128" i="1" s="1"/>
  <c r="BA129" i="1"/>
  <c r="BA128" i="1" s="1"/>
  <c r="AY129" i="1"/>
  <c r="AY128" i="1" s="1"/>
  <c r="AW129" i="1"/>
  <c r="AW128" i="1" s="1"/>
  <c r="AU129" i="1"/>
  <c r="AU128" i="1" s="1"/>
  <c r="AS129" i="1"/>
  <c r="AS128" i="1" s="1"/>
  <c r="AQ129" i="1"/>
  <c r="AQ128" i="1" s="1"/>
  <c r="AO129" i="1"/>
  <c r="AO128" i="1" s="1"/>
  <c r="AM129" i="1"/>
  <c r="AM128" i="1" s="1"/>
  <c r="AK129" i="1"/>
  <c r="AK128" i="1" s="1"/>
  <c r="AI129" i="1"/>
  <c r="AI128" i="1" s="1"/>
  <c r="AG129" i="1"/>
  <c r="AG128" i="1" s="1"/>
  <c r="AE129" i="1"/>
  <c r="AE128" i="1" s="1"/>
  <c r="AC129" i="1"/>
  <c r="AC128" i="1" s="1"/>
  <c r="AA129" i="1"/>
  <c r="AA128" i="1" s="1"/>
  <c r="Y129" i="1"/>
  <c r="W129" i="1"/>
  <c r="W128" i="1" s="1"/>
  <c r="U129" i="1"/>
  <c r="U128" i="1" s="1"/>
  <c r="S129" i="1"/>
  <c r="S128" i="1" s="1"/>
  <c r="Q129" i="1"/>
  <c r="O129" i="1"/>
  <c r="O128" i="1" s="1"/>
  <c r="M129" i="1"/>
  <c r="EF128" i="1"/>
  <c r="EB128" i="1"/>
  <c r="DZ128" i="1"/>
  <c r="DV128" i="1"/>
  <c r="DT128" i="1"/>
  <c r="DR128" i="1"/>
  <c r="DQ128" i="1"/>
  <c r="DP128" i="1"/>
  <c r="DN128" i="1"/>
  <c r="DL128" i="1"/>
  <c r="DJ128" i="1"/>
  <c r="DH128" i="1"/>
  <c r="DF128" i="1"/>
  <c r="DD128" i="1"/>
  <c r="DB128" i="1"/>
  <c r="DA128" i="1"/>
  <c r="CZ128" i="1"/>
  <c r="CX128" i="1"/>
  <c r="CV128" i="1"/>
  <c r="CT128" i="1"/>
  <c r="CR128" i="1"/>
  <c r="CP128" i="1"/>
  <c r="CN128" i="1"/>
  <c r="CL128" i="1"/>
  <c r="CJ128" i="1"/>
  <c r="CH128" i="1"/>
  <c r="CF128" i="1"/>
  <c r="CD128" i="1"/>
  <c r="CC128" i="1"/>
  <c r="CB128" i="1"/>
  <c r="BZ128" i="1"/>
  <c r="BX128" i="1"/>
  <c r="BV128" i="1"/>
  <c r="BT128" i="1"/>
  <c r="BR128" i="1"/>
  <c r="BP128" i="1"/>
  <c r="BO128" i="1"/>
  <c r="BN128" i="1"/>
  <c r="BM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Y128" i="1"/>
  <c r="X128" i="1"/>
  <c r="V128" i="1"/>
  <c r="T128" i="1"/>
  <c r="R128" i="1"/>
  <c r="Q128" i="1"/>
  <c r="P128" i="1"/>
  <c r="N128" i="1"/>
  <c r="L128" i="1"/>
  <c r="EH127" i="1"/>
  <c r="EG127" i="1"/>
  <c r="EE127" i="1"/>
  <c r="EE126" i="1" s="1"/>
  <c r="EC127" i="1"/>
  <c r="EA127" i="1"/>
  <c r="EA126" i="1" s="1"/>
  <c r="DY127" i="1"/>
  <c r="DY126" i="1" s="1"/>
  <c r="DW127" i="1"/>
  <c r="DW126" i="1" s="1"/>
  <c r="DU127" i="1"/>
  <c r="DS127" i="1"/>
  <c r="DS126" i="1" s="1"/>
  <c r="DQ127" i="1"/>
  <c r="DQ126" i="1" s="1"/>
  <c r="DO127" i="1"/>
  <c r="DO126" i="1" s="1"/>
  <c r="DM127" i="1"/>
  <c r="DK127" i="1"/>
  <c r="DK126" i="1" s="1"/>
  <c r="DI127" i="1"/>
  <c r="DG127" i="1"/>
  <c r="DG126" i="1" s="1"/>
  <c r="DE127" i="1"/>
  <c r="DE126" i="1" s="1"/>
  <c r="DC127" i="1"/>
  <c r="DC126" i="1" s="1"/>
  <c r="DA127" i="1"/>
  <c r="DA126" i="1" s="1"/>
  <c r="CY127" i="1"/>
  <c r="CY126" i="1" s="1"/>
  <c r="CW127" i="1"/>
  <c r="CU127" i="1"/>
  <c r="CU126" i="1" s="1"/>
  <c r="CS127" i="1"/>
  <c r="CS126" i="1" s="1"/>
  <c r="CQ127" i="1"/>
  <c r="CQ126" i="1" s="1"/>
  <c r="CO127" i="1"/>
  <c r="CM127" i="1"/>
  <c r="CM126" i="1" s="1"/>
  <c r="CK127" i="1"/>
  <c r="CK126" i="1" s="1"/>
  <c r="CI127" i="1"/>
  <c r="CI126" i="1" s="1"/>
  <c r="CG127" i="1"/>
  <c r="CG126" i="1" s="1"/>
  <c r="CE127" i="1"/>
  <c r="CE126" i="1" s="1"/>
  <c r="CC127" i="1"/>
  <c r="CA127" i="1"/>
  <c r="CA126" i="1" s="1"/>
  <c r="BY127" i="1"/>
  <c r="BY126" i="1" s="1"/>
  <c r="BW127" i="1"/>
  <c r="BW126" i="1" s="1"/>
  <c r="BU127" i="1"/>
  <c r="BU126" i="1" s="1"/>
  <c r="BS127" i="1"/>
  <c r="BS126" i="1" s="1"/>
  <c r="BQ127" i="1"/>
  <c r="BQ126" i="1" s="1"/>
  <c r="BO127" i="1"/>
  <c r="BO126" i="1" s="1"/>
  <c r="BM127" i="1"/>
  <c r="BM126" i="1" s="1"/>
  <c r="BK127" i="1"/>
  <c r="BK126" i="1" s="1"/>
  <c r="BI127" i="1"/>
  <c r="BI126" i="1" s="1"/>
  <c r="BG127" i="1"/>
  <c r="BG126" i="1" s="1"/>
  <c r="BE127" i="1"/>
  <c r="BE126" i="1" s="1"/>
  <c r="BC127" i="1"/>
  <c r="BC126" i="1" s="1"/>
  <c r="BA127" i="1"/>
  <c r="BA126" i="1" s="1"/>
  <c r="AY127" i="1"/>
  <c r="AY126" i="1" s="1"/>
  <c r="AW127" i="1"/>
  <c r="AU127" i="1"/>
  <c r="AU126" i="1" s="1"/>
  <c r="AS127" i="1"/>
  <c r="AQ127" i="1"/>
  <c r="AQ126" i="1" s="1"/>
  <c r="AO127" i="1"/>
  <c r="AO126" i="1" s="1"/>
  <c r="AM127" i="1"/>
  <c r="AM126" i="1" s="1"/>
  <c r="AK127" i="1"/>
  <c r="AK126" i="1" s="1"/>
  <c r="AI127" i="1"/>
  <c r="AI126" i="1" s="1"/>
  <c r="AG127" i="1"/>
  <c r="AG126" i="1" s="1"/>
  <c r="AE127" i="1"/>
  <c r="AE126" i="1" s="1"/>
  <c r="AC127" i="1"/>
  <c r="AC126" i="1" s="1"/>
  <c r="AA127" i="1"/>
  <c r="AA126" i="1" s="1"/>
  <c r="Y127" i="1"/>
  <c r="Y126" i="1" s="1"/>
  <c r="W127" i="1"/>
  <c r="W126" i="1" s="1"/>
  <c r="U127" i="1"/>
  <c r="U126" i="1" s="1"/>
  <c r="S127" i="1"/>
  <c r="S126" i="1" s="1"/>
  <c r="Q127" i="1"/>
  <c r="O127" i="1"/>
  <c r="O126" i="1" s="1"/>
  <c r="M127" i="1"/>
  <c r="M126" i="1" s="1"/>
  <c r="EH126" i="1"/>
  <c r="EG126" i="1"/>
  <c r="EF126" i="1"/>
  <c r="EC126" i="1"/>
  <c r="EB126" i="1"/>
  <c r="DZ126" i="1"/>
  <c r="DV126" i="1"/>
  <c r="DU126" i="1"/>
  <c r="DT126" i="1"/>
  <c r="DR126" i="1"/>
  <c r="DP126" i="1"/>
  <c r="DN126" i="1"/>
  <c r="DM126" i="1"/>
  <c r="DL126" i="1"/>
  <c r="DJ126" i="1"/>
  <c r="DI126" i="1"/>
  <c r="DH126" i="1"/>
  <c r="DF126" i="1"/>
  <c r="DD126" i="1"/>
  <c r="DB126" i="1"/>
  <c r="CZ126" i="1"/>
  <c r="CX126" i="1"/>
  <c r="CW126" i="1"/>
  <c r="CV126" i="1"/>
  <c r="CT126" i="1"/>
  <c r="CR126" i="1"/>
  <c r="CP126" i="1"/>
  <c r="CO126" i="1"/>
  <c r="CN126" i="1"/>
  <c r="CL126" i="1"/>
  <c r="CJ126" i="1"/>
  <c r="CH126" i="1"/>
  <c r="CF126" i="1"/>
  <c r="CD126" i="1"/>
  <c r="CC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W126" i="1"/>
  <c r="AV126" i="1"/>
  <c r="AT126" i="1"/>
  <c r="AS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Q126" i="1"/>
  <c r="P126" i="1"/>
  <c r="N126" i="1"/>
  <c r="L126" i="1"/>
  <c r="EH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M125" i="1"/>
  <c r="EH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M124" i="1"/>
  <c r="EH123" i="1"/>
  <c r="EG123" i="1"/>
  <c r="EG122" i="1" s="1"/>
  <c r="EE123" i="1"/>
  <c r="EC123" i="1"/>
  <c r="EC122" i="1" s="1"/>
  <c r="EA123" i="1"/>
  <c r="DY123" i="1"/>
  <c r="DW123" i="1"/>
  <c r="DU123" i="1"/>
  <c r="DU122" i="1" s="1"/>
  <c r="DS123" i="1"/>
  <c r="DQ123" i="1"/>
  <c r="DQ122" i="1" s="1"/>
  <c r="DO123" i="1"/>
  <c r="DM123" i="1"/>
  <c r="DM122" i="1" s="1"/>
  <c r="DK123" i="1"/>
  <c r="DI123" i="1"/>
  <c r="DI122" i="1" s="1"/>
  <c r="DG123" i="1"/>
  <c r="DE123" i="1"/>
  <c r="DE122" i="1" s="1"/>
  <c r="DC123" i="1"/>
  <c r="DA123" i="1"/>
  <c r="DA122" i="1" s="1"/>
  <c r="CY123" i="1"/>
  <c r="CW123" i="1"/>
  <c r="CU123" i="1"/>
  <c r="CS123" i="1"/>
  <c r="CS122" i="1" s="1"/>
  <c r="CQ123" i="1"/>
  <c r="CO123" i="1"/>
  <c r="CO122" i="1" s="1"/>
  <c r="CM123" i="1"/>
  <c r="CK123" i="1"/>
  <c r="CK122" i="1" s="1"/>
  <c r="CI123" i="1"/>
  <c r="CG123" i="1"/>
  <c r="CG122" i="1" s="1"/>
  <c r="CE123" i="1"/>
  <c r="CC123" i="1"/>
  <c r="CC122" i="1" s="1"/>
  <c r="CA123" i="1"/>
  <c r="BY123" i="1"/>
  <c r="BY122" i="1" s="1"/>
  <c r="BW123" i="1"/>
  <c r="BU123" i="1"/>
  <c r="BU122" i="1" s="1"/>
  <c r="BS123" i="1"/>
  <c r="BQ123" i="1"/>
  <c r="BQ122" i="1" s="1"/>
  <c r="BO123" i="1"/>
  <c r="BM123" i="1"/>
  <c r="BM122" i="1" s="1"/>
  <c r="BK123" i="1"/>
  <c r="BI123" i="1"/>
  <c r="BI122" i="1" s="1"/>
  <c r="BG123" i="1"/>
  <c r="BE123" i="1"/>
  <c r="BE122" i="1" s="1"/>
  <c r="BC123" i="1"/>
  <c r="BA123" i="1"/>
  <c r="BA122" i="1" s="1"/>
  <c r="AY123" i="1"/>
  <c r="AW123" i="1"/>
  <c r="AW122" i="1" s="1"/>
  <c r="AU123" i="1"/>
  <c r="AS123" i="1"/>
  <c r="AS122" i="1" s="1"/>
  <c r="AQ123" i="1"/>
  <c r="AQ122" i="1" s="1"/>
  <c r="AO123" i="1"/>
  <c r="AO122" i="1" s="1"/>
  <c r="AM123" i="1"/>
  <c r="AM122" i="1" s="1"/>
  <c r="AK123" i="1"/>
  <c r="AI123" i="1"/>
  <c r="AI122" i="1" s="1"/>
  <c r="AG123" i="1"/>
  <c r="AG122" i="1" s="1"/>
  <c r="AE123" i="1"/>
  <c r="AE122" i="1" s="1"/>
  <c r="AC123" i="1"/>
  <c r="AC122" i="1" s="1"/>
  <c r="AA123" i="1"/>
  <c r="Y123" i="1"/>
  <c r="Y122" i="1" s="1"/>
  <c r="W123" i="1"/>
  <c r="U123" i="1"/>
  <c r="S123" i="1"/>
  <c r="S122" i="1" s="1"/>
  <c r="Q123" i="1"/>
  <c r="Q122" i="1" s="1"/>
  <c r="O123" i="1"/>
  <c r="M123" i="1"/>
  <c r="M122" i="1" s="1"/>
  <c r="EF122" i="1"/>
  <c r="EB122" i="1"/>
  <c r="DZ122" i="1"/>
  <c r="DV122" i="1"/>
  <c r="DT122" i="1"/>
  <c r="DR122" i="1"/>
  <c r="DP122" i="1"/>
  <c r="DN122" i="1"/>
  <c r="DL122" i="1"/>
  <c r="DJ122" i="1"/>
  <c r="DH122" i="1"/>
  <c r="DF122" i="1"/>
  <c r="DD122" i="1"/>
  <c r="DB122" i="1"/>
  <c r="CZ122" i="1"/>
  <c r="CX122" i="1"/>
  <c r="CW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K122" i="1"/>
  <c r="AJ122" i="1"/>
  <c r="AH122" i="1"/>
  <c r="AF122" i="1"/>
  <c r="AD122" i="1"/>
  <c r="AB122" i="1"/>
  <c r="Z122" i="1"/>
  <c r="X122" i="1"/>
  <c r="V122" i="1"/>
  <c r="U122" i="1"/>
  <c r="T122" i="1"/>
  <c r="R122" i="1"/>
  <c r="P122" i="1"/>
  <c r="N122" i="1"/>
  <c r="L122" i="1"/>
  <c r="EH121" i="1"/>
  <c r="EH120" i="1" s="1"/>
  <c r="EG121" i="1"/>
  <c r="EG120" i="1" s="1"/>
  <c r="EE121" i="1"/>
  <c r="EE120" i="1" s="1"/>
  <c r="EC121" i="1"/>
  <c r="EC120" i="1" s="1"/>
  <c r="EA121" i="1"/>
  <c r="EA120" i="1" s="1"/>
  <c r="DY121" i="1"/>
  <c r="DY120" i="1" s="1"/>
  <c r="DW121" i="1"/>
  <c r="DW120" i="1" s="1"/>
  <c r="DU121" i="1"/>
  <c r="DU120" i="1" s="1"/>
  <c r="DS121" i="1"/>
  <c r="DS120" i="1" s="1"/>
  <c r="DQ121" i="1"/>
  <c r="DQ120" i="1" s="1"/>
  <c r="DO121" i="1"/>
  <c r="DO120" i="1" s="1"/>
  <c r="DM121" i="1"/>
  <c r="DM120" i="1" s="1"/>
  <c r="DK121" i="1"/>
  <c r="DK120" i="1" s="1"/>
  <c r="DI121" i="1"/>
  <c r="DI120" i="1" s="1"/>
  <c r="DG121" i="1"/>
  <c r="DG120" i="1" s="1"/>
  <c r="DE121" i="1"/>
  <c r="DE120" i="1" s="1"/>
  <c r="DC121" i="1"/>
  <c r="DC120" i="1" s="1"/>
  <c r="DA121" i="1"/>
  <c r="DA120" i="1" s="1"/>
  <c r="CY121" i="1"/>
  <c r="CY120" i="1" s="1"/>
  <c r="CW121" i="1"/>
  <c r="CW120" i="1" s="1"/>
  <c r="CU121" i="1"/>
  <c r="CU120" i="1" s="1"/>
  <c r="CS121" i="1"/>
  <c r="CS120" i="1" s="1"/>
  <c r="CQ121" i="1"/>
  <c r="CQ120" i="1" s="1"/>
  <c r="CO121" i="1"/>
  <c r="CO120" i="1" s="1"/>
  <c r="CM121" i="1"/>
  <c r="CM120" i="1" s="1"/>
  <c r="CK121" i="1"/>
  <c r="CK120" i="1" s="1"/>
  <c r="CI121" i="1"/>
  <c r="CI120" i="1" s="1"/>
  <c r="CG121" i="1"/>
  <c r="CG120" i="1" s="1"/>
  <c r="CE121" i="1"/>
  <c r="CE120" i="1" s="1"/>
  <c r="CC121" i="1"/>
  <c r="CC120" i="1" s="1"/>
  <c r="CA121" i="1"/>
  <c r="CA120" i="1" s="1"/>
  <c r="BY121" i="1"/>
  <c r="BY120" i="1" s="1"/>
  <c r="BW121" i="1"/>
  <c r="BW120" i="1" s="1"/>
  <c r="BU121" i="1"/>
  <c r="BU120" i="1" s="1"/>
  <c r="BS121" i="1"/>
  <c r="BS120" i="1" s="1"/>
  <c r="BQ121" i="1"/>
  <c r="BQ120" i="1" s="1"/>
  <c r="BO121" i="1"/>
  <c r="BO120" i="1" s="1"/>
  <c r="BM121" i="1"/>
  <c r="BM120" i="1" s="1"/>
  <c r="BK121" i="1"/>
  <c r="BK120" i="1" s="1"/>
  <c r="BI121" i="1"/>
  <c r="BI120" i="1" s="1"/>
  <c r="BG121" i="1"/>
  <c r="BG120" i="1" s="1"/>
  <c r="BE121" i="1"/>
  <c r="BE120" i="1" s="1"/>
  <c r="BC121" i="1"/>
  <c r="BC120" i="1" s="1"/>
  <c r="BA121" i="1"/>
  <c r="BA120" i="1" s="1"/>
  <c r="AY121" i="1"/>
  <c r="AY120" i="1" s="1"/>
  <c r="AW121" i="1"/>
  <c r="AU121" i="1"/>
  <c r="AU120" i="1" s="1"/>
  <c r="AS121" i="1"/>
  <c r="AS120" i="1" s="1"/>
  <c r="AQ121" i="1"/>
  <c r="AQ120" i="1" s="1"/>
  <c r="AO121" i="1"/>
  <c r="AO120" i="1" s="1"/>
  <c r="AM121" i="1"/>
  <c r="AM120" i="1" s="1"/>
  <c r="AK121" i="1"/>
  <c r="AK120" i="1" s="1"/>
  <c r="AI121" i="1"/>
  <c r="AI120" i="1" s="1"/>
  <c r="AG121" i="1"/>
  <c r="AG120" i="1" s="1"/>
  <c r="AE121" i="1"/>
  <c r="AE120" i="1" s="1"/>
  <c r="AC121" i="1"/>
  <c r="AC120" i="1" s="1"/>
  <c r="AA121" i="1"/>
  <c r="Y121" i="1"/>
  <c r="Y120" i="1" s="1"/>
  <c r="W121" i="1"/>
  <c r="W120" i="1" s="1"/>
  <c r="U121" i="1"/>
  <c r="U120" i="1" s="1"/>
  <c r="S121" i="1"/>
  <c r="S120" i="1" s="1"/>
  <c r="Q121" i="1"/>
  <c r="Q120" i="1" s="1"/>
  <c r="O121" i="1"/>
  <c r="O120" i="1" s="1"/>
  <c r="M121" i="1"/>
  <c r="M120" i="1" s="1"/>
  <c r="EF120" i="1"/>
  <c r="EB120" i="1"/>
  <c r="DZ120" i="1"/>
  <c r="DV120" i="1"/>
  <c r="DT120" i="1"/>
  <c r="DR120" i="1"/>
  <c r="DP120" i="1"/>
  <c r="DN120" i="1"/>
  <c r="DL120" i="1"/>
  <c r="DJ120" i="1"/>
  <c r="DH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W120" i="1"/>
  <c r="AV120" i="1"/>
  <c r="AT120" i="1"/>
  <c r="AR120" i="1"/>
  <c r="AP120" i="1"/>
  <c r="AN120" i="1"/>
  <c r="AL120" i="1"/>
  <c r="AJ120" i="1"/>
  <c r="AH120" i="1"/>
  <c r="AF120" i="1"/>
  <c r="AD120" i="1"/>
  <c r="AB120" i="1"/>
  <c r="AA120" i="1"/>
  <c r="Z120" i="1"/>
  <c r="X120" i="1"/>
  <c r="V120" i="1"/>
  <c r="T120" i="1"/>
  <c r="R120" i="1"/>
  <c r="P120" i="1"/>
  <c r="N120" i="1"/>
  <c r="L120" i="1"/>
  <c r="EH119" i="1"/>
  <c r="EG119" i="1"/>
  <c r="EE119" i="1"/>
  <c r="EE118" i="1" s="1"/>
  <c r="EC119" i="1"/>
  <c r="EA119" i="1"/>
  <c r="EA118" i="1" s="1"/>
  <c r="DY119" i="1"/>
  <c r="DY118" i="1" s="1"/>
  <c r="DW119" i="1"/>
  <c r="DU119" i="1"/>
  <c r="DU118" i="1" s="1"/>
  <c r="DS119" i="1"/>
  <c r="DQ119" i="1"/>
  <c r="DQ118" i="1" s="1"/>
  <c r="DO119" i="1"/>
  <c r="DO118" i="1" s="1"/>
  <c r="DM119" i="1"/>
  <c r="DM118" i="1" s="1"/>
  <c r="DK119" i="1"/>
  <c r="DK118" i="1" s="1"/>
  <c r="DI119" i="1"/>
  <c r="DI118" i="1" s="1"/>
  <c r="DG119" i="1"/>
  <c r="DG118" i="1" s="1"/>
  <c r="DE119" i="1"/>
  <c r="DE118" i="1" s="1"/>
  <c r="DC119" i="1"/>
  <c r="DC118" i="1" s="1"/>
  <c r="DA119" i="1"/>
  <c r="DA118" i="1" s="1"/>
  <c r="CY119" i="1"/>
  <c r="CY118" i="1" s="1"/>
  <c r="CW119" i="1"/>
  <c r="CW118" i="1" s="1"/>
  <c r="CU119" i="1"/>
  <c r="CU118" i="1" s="1"/>
  <c r="CS119" i="1"/>
  <c r="CS118" i="1" s="1"/>
  <c r="CQ119" i="1"/>
  <c r="CQ118" i="1" s="1"/>
  <c r="CO119" i="1"/>
  <c r="CO118" i="1" s="1"/>
  <c r="CM119" i="1"/>
  <c r="CM118" i="1" s="1"/>
  <c r="CK119" i="1"/>
  <c r="CK118" i="1" s="1"/>
  <c r="CI119" i="1"/>
  <c r="CI118" i="1" s="1"/>
  <c r="CG119" i="1"/>
  <c r="CG118" i="1" s="1"/>
  <c r="CE119" i="1"/>
  <c r="CE118" i="1" s="1"/>
  <c r="CC119" i="1"/>
  <c r="CC118" i="1" s="1"/>
  <c r="CA119" i="1"/>
  <c r="CA118" i="1" s="1"/>
  <c r="BY119" i="1"/>
  <c r="BY118" i="1" s="1"/>
  <c r="BW119" i="1"/>
  <c r="BU119" i="1"/>
  <c r="BU118" i="1" s="1"/>
  <c r="BS119" i="1"/>
  <c r="BS118" i="1" s="1"/>
  <c r="BQ119" i="1"/>
  <c r="BQ118" i="1" s="1"/>
  <c r="BO119" i="1"/>
  <c r="BO118" i="1" s="1"/>
  <c r="BM119" i="1"/>
  <c r="BM118" i="1" s="1"/>
  <c r="BK119" i="1"/>
  <c r="BK118" i="1" s="1"/>
  <c r="BI119" i="1"/>
  <c r="BI118" i="1" s="1"/>
  <c r="BG119" i="1"/>
  <c r="BG118" i="1" s="1"/>
  <c r="BE119" i="1"/>
  <c r="BE118" i="1" s="1"/>
  <c r="BC119" i="1"/>
  <c r="BC118" i="1" s="1"/>
  <c r="BA119" i="1"/>
  <c r="BA118" i="1" s="1"/>
  <c r="AY119" i="1"/>
  <c r="AY118" i="1" s="1"/>
  <c r="AW119" i="1"/>
  <c r="AW118" i="1" s="1"/>
  <c r="AU119" i="1"/>
  <c r="AU118" i="1" s="1"/>
  <c r="AS119" i="1"/>
  <c r="AS118" i="1" s="1"/>
  <c r="AQ119" i="1"/>
  <c r="AO119" i="1"/>
  <c r="AO118" i="1" s="1"/>
  <c r="AM119" i="1"/>
  <c r="AM118" i="1" s="1"/>
  <c r="AK119" i="1"/>
  <c r="AK118" i="1" s="1"/>
  <c r="AI119" i="1"/>
  <c r="AI118" i="1" s="1"/>
  <c r="AG119" i="1"/>
  <c r="AG118" i="1" s="1"/>
  <c r="AE119" i="1"/>
  <c r="AE118" i="1" s="1"/>
  <c r="AC119" i="1"/>
  <c r="AC118" i="1" s="1"/>
  <c r="AA119" i="1"/>
  <c r="AA118" i="1" s="1"/>
  <c r="Y119" i="1"/>
  <c r="Y118" i="1" s="1"/>
  <c r="W119" i="1"/>
  <c r="W118" i="1" s="1"/>
  <c r="U119" i="1"/>
  <c r="U118" i="1" s="1"/>
  <c r="S119" i="1"/>
  <c r="S118" i="1" s="1"/>
  <c r="Q119" i="1"/>
  <c r="Q118" i="1" s="1"/>
  <c r="O119" i="1"/>
  <c r="O118" i="1" s="1"/>
  <c r="M119" i="1"/>
  <c r="M118" i="1" s="1"/>
  <c r="EH118" i="1"/>
  <c r="EG118" i="1"/>
  <c r="EF118" i="1"/>
  <c r="EC118" i="1"/>
  <c r="EB118" i="1"/>
  <c r="DZ118" i="1"/>
  <c r="DW118" i="1"/>
  <c r="DV118" i="1"/>
  <c r="DT118" i="1"/>
  <c r="DS118" i="1"/>
  <c r="DR118" i="1"/>
  <c r="DP118" i="1"/>
  <c r="DN118" i="1"/>
  <c r="DL118" i="1"/>
  <c r="DJ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W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Q118" i="1"/>
  <c r="AP118" i="1"/>
  <c r="AN118" i="1"/>
  <c r="AL118" i="1"/>
  <c r="AJ118" i="1"/>
  <c r="AH118" i="1"/>
  <c r="AF118" i="1"/>
  <c r="AD118" i="1"/>
  <c r="AB118" i="1"/>
  <c r="Z118" i="1"/>
  <c r="X118" i="1"/>
  <c r="V118" i="1"/>
  <c r="T118" i="1"/>
  <c r="R118" i="1"/>
  <c r="P118" i="1"/>
  <c r="N118" i="1"/>
  <c r="L118" i="1"/>
  <c r="EH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EH116" i="1"/>
  <c r="EG116" i="1"/>
  <c r="EG115" i="1" s="1"/>
  <c r="EE116" i="1"/>
  <c r="EC116" i="1"/>
  <c r="EC115" i="1" s="1"/>
  <c r="EA116" i="1"/>
  <c r="DY116" i="1"/>
  <c r="DW116" i="1"/>
  <c r="DU116" i="1"/>
  <c r="DU115" i="1" s="1"/>
  <c r="DS116" i="1"/>
  <c r="DQ116" i="1"/>
  <c r="DO116" i="1"/>
  <c r="DO115" i="1" s="1"/>
  <c r="DM116" i="1"/>
  <c r="DM115" i="1" s="1"/>
  <c r="DK116" i="1"/>
  <c r="DI116" i="1"/>
  <c r="DG116" i="1"/>
  <c r="DE116" i="1"/>
  <c r="DE115" i="1" s="1"/>
  <c r="DC116" i="1"/>
  <c r="DA116" i="1"/>
  <c r="CY116" i="1"/>
  <c r="CW116" i="1"/>
  <c r="CW115" i="1" s="1"/>
  <c r="CU116" i="1"/>
  <c r="CS116" i="1"/>
  <c r="CQ116" i="1"/>
  <c r="CO116" i="1"/>
  <c r="CO115" i="1" s="1"/>
  <c r="CM116" i="1"/>
  <c r="CK116" i="1"/>
  <c r="CI116" i="1"/>
  <c r="CI115" i="1" s="1"/>
  <c r="CG116" i="1"/>
  <c r="CG115" i="1" s="1"/>
  <c r="CE116" i="1"/>
  <c r="CE115" i="1" s="1"/>
  <c r="CC116" i="1"/>
  <c r="CC115" i="1" s="1"/>
  <c r="CA116" i="1"/>
  <c r="CA115" i="1" s="1"/>
  <c r="BY116" i="1"/>
  <c r="BY115" i="1" s="1"/>
  <c r="BW116" i="1"/>
  <c r="BW115" i="1" s="1"/>
  <c r="BU116" i="1"/>
  <c r="BU115" i="1" s="1"/>
  <c r="BS116" i="1"/>
  <c r="BQ116" i="1"/>
  <c r="BQ115" i="1" s="1"/>
  <c r="BO116" i="1"/>
  <c r="BO115" i="1" s="1"/>
  <c r="BM116" i="1"/>
  <c r="BM115" i="1" s="1"/>
  <c r="BK116" i="1"/>
  <c r="BK115" i="1" s="1"/>
  <c r="BI116" i="1"/>
  <c r="BI115" i="1" s="1"/>
  <c r="BG116" i="1"/>
  <c r="BG115" i="1" s="1"/>
  <c r="BE116" i="1"/>
  <c r="BE115" i="1" s="1"/>
  <c r="BC116" i="1"/>
  <c r="BC115" i="1" s="1"/>
  <c r="BA116" i="1"/>
  <c r="BA115" i="1" s="1"/>
  <c r="AY116" i="1"/>
  <c r="AY115" i="1" s="1"/>
  <c r="AW116" i="1"/>
  <c r="AU116" i="1"/>
  <c r="AU115" i="1" s="1"/>
  <c r="AS116" i="1"/>
  <c r="AS115" i="1" s="1"/>
  <c r="AQ116" i="1"/>
  <c r="AQ115" i="1" s="1"/>
  <c r="AO116" i="1"/>
  <c r="AO115" i="1" s="1"/>
  <c r="AM116" i="1"/>
  <c r="AM115" i="1" s="1"/>
  <c r="AK116" i="1"/>
  <c r="AK115" i="1" s="1"/>
  <c r="AI116" i="1"/>
  <c r="AI115" i="1" s="1"/>
  <c r="AG116" i="1"/>
  <c r="AG115" i="1" s="1"/>
  <c r="AE116" i="1"/>
  <c r="AE115" i="1" s="1"/>
  <c r="AC116" i="1"/>
  <c r="AC115" i="1" s="1"/>
  <c r="AA116" i="1"/>
  <c r="AA115" i="1" s="1"/>
  <c r="Y116" i="1"/>
  <c r="Y115" i="1" s="1"/>
  <c r="W116" i="1"/>
  <c r="W115" i="1" s="1"/>
  <c r="U116" i="1"/>
  <c r="U115" i="1" s="1"/>
  <c r="S116" i="1"/>
  <c r="S115" i="1" s="1"/>
  <c r="Q116" i="1"/>
  <c r="Q115" i="1" s="1"/>
  <c r="O116" i="1"/>
  <c r="O115" i="1" s="1"/>
  <c r="M116" i="1"/>
  <c r="EF115" i="1"/>
  <c r="EB115" i="1"/>
  <c r="DZ115" i="1"/>
  <c r="DV115" i="1"/>
  <c r="DT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S115" i="1"/>
  <c r="BR115" i="1"/>
  <c r="BP115" i="1"/>
  <c r="BN115" i="1"/>
  <c r="BL115" i="1"/>
  <c r="BJ115" i="1"/>
  <c r="BH115" i="1"/>
  <c r="BF115" i="1"/>
  <c r="BD115" i="1"/>
  <c r="BB115" i="1"/>
  <c r="AZ115" i="1"/>
  <c r="AX115" i="1"/>
  <c r="AW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N115" i="1"/>
  <c r="L115" i="1"/>
  <c r="EH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EH113" i="1"/>
  <c r="EG113" i="1"/>
  <c r="EE113" i="1"/>
  <c r="EC113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EH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EH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EH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EH109" i="1"/>
  <c r="EG109" i="1"/>
  <c r="EG108" i="1" s="1"/>
  <c r="EE109" i="1"/>
  <c r="EE108" i="1" s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W108" i="1" s="1"/>
  <c r="U109" i="1"/>
  <c r="S109" i="1"/>
  <c r="Q109" i="1"/>
  <c r="O109" i="1"/>
  <c r="O108" i="1" s="1"/>
  <c r="M109" i="1"/>
  <c r="EF108" i="1"/>
  <c r="EB108" i="1"/>
  <c r="DZ108" i="1"/>
  <c r="DV108" i="1"/>
  <c r="DT108" i="1"/>
  <c r="DR108" i="1"/>
  <c r="DP108" i="1"/>
  <c r="DN108" i="1"/>
  <c r="DL108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L108" i="1"/>
  <c r="EH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EH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EH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EH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EH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EH102" i="1"/>
  <c r="EG102" i="1"/>
  <c r="EE102" i="1"/>
  <c r="EE101" i="1" s="1"/>
  <c r="EC102" i="1"/>
  <c r="EC101" i="1" s="1"/>
  <c r="EA102" i="1"/>
  <c r="DY102" i="1"/>
  <c r="DW102" i="1"/>
  <c r="DW101" i="1" s="1"/>
  <c r="DU102" i="1"/>
  <c r="DU101" i="1" s="1"/>
  <c r="DS102" i="1"/>
  <c r="DQ102" i="1"/>
  <c r="DO102" i="1"/>
  <c r="DO101" i="1" s="1"/>
  <c r="DM102" i="1"/>
  <c r="DM101" i="1" s="1"/>
  <c r="DK102" i="1"/>
  <c r="DI102" i="1"/>
  <c r="DI101" i="1" s="1"/>
  <c r="DG102" i="1"/>
  <c r="DG101" i="1" s="1"/>
  <c r="DE102" i="1"/>
  <c r="DE101" i="1" s="1"/>
  <c r="DC102" i="1"/>
  <c r="DA102" i="1"/>
  <c r="CY102" i="1"/>
  <c r="CY101" i="1" s="1"/>
  <c r="CW102" i="1"/>
  <c r="CW101" i="1" s="1"/>
  <c r="CU102" i="1"/>
  <c r="CS102" i="1"/>
  <c r="CQ102" i="1"/>
  <c r="CQ101" i="1" s="1"/>
  <c r="CO102" i="1"/>
  <c r="CO101" i="1" s="1"/>
  <c r="CM102" i="1"/>
  <c r="CK102" i="1"/>
  <c r="CI102" i="1"/>
  <c r="CI101" i="1" s="1"/>
  <c r="CG102" i="1"/>
  <c r="CG101" i="1" s="1"/>
  <c r="CE102" i="1"/>
  <c r="CC102" i="1"/>
  <c r="CC101" i="1" s="1"/>
  <c r="CA102" i="1"/>
  <c r="CA101" i="1" s="1"/>
  <c r="BY102" i="1"/>
  <c r="BY101" i="1" s="1"/>
  <c r="BW102" i="1"/>
  <c r="BU102" i="1"/>
  <c r="BS102" i="1"/>
  <c r="BS101" i="1" s="1"/>
  <c r="BQ102" i="1"/>
  <c r="BQ101" i="1" s="1"/>
  <c r="BO102" i="1"/>
  <c r="BM102" i="1"/>
  <c r="BK102" i="1"/>
  <c r="BK101" i="1" s="1"/>
  <c r="BI102" i="1"/>
  <c r="BI101" i="1" s="1"/>
  <c r="BG102" i="1"/>
  <c r="BE102" i="1"/>
  <c r="BC102" i="1"/>
  <c r="BC101" i="1" s="1"/>
  <c r="BA102" i="1"/>
  <c r="AY102" i="1"/>
  <c r="AW102" i="1"/>
  <c r="AW101" i="1" s="1"/>
  <c r="AU102" i="1"/>
  <c r="AU101" i="1" s="1"/>
  <c r="AS102" i="1"/>
  <c r="AS101" i="1" s="1"/>
  <c r="AQ102" i="1"/>
  <c r="AQ101" i="1" s="1"/>
  <c r="AO102" i="1"/>
  <c r="AM102" i="1"/>
  <c r="AM101" i="1" s="1"/>
  <c r="AK102" i="1"/>
  <c r="AK101" i="1" s="1"/>
  <c r="AI102" i="1"/>
  <c r="AI101" i="1" s="1"/>
  <c r="AG102" i="1"/>
  <c r="AE102" i="1"/>
  <c r="AE101" i="1" s="1"/>
  <c r="AC102" i="1"/>
  <c r="AC101" i="1" s="1"/>
  <c r="AA102" i="1"/>
  <c r="AA101" i="1" s="1"/>
  <c r="Y102" i="1"/>
  <c r="W102" i="1"/>
  <c r="W101" i="1" s="1"/>
  <c r="U102" i="1"/>
  <c r="U101" i="1" s="1"/>
  <c r="S102" i="1"/>
  <c r="Q102" i="1"/>
  <c r="O102" i="1"/>
  <c r="O101" i="1" s="1"/>
  <c r="M102" i="1"/>
  <c r="EF101" i="1"/>
  <c r="EB101" i="1"/>
  <c r="DZ101" i="1"/>
  <c r="DV101" i="1"/>
  <c r="DT101" i="1"/>
  <c r="DR101" i="1"/>
  <c r="DP101" i="1"/>
  <c r="DN101" i="1"/>
  <c r="DL101" i="1"/>
  <c r="DJ101" i="1"/>
  <c r="DH101" i="1"/>
  <c r="DF101" i="1"/>
  <c r="DD101" i="1"/>
  <c r="DB101" i="1"/>
  <c r="CZ101" i="1"/>
  <c r="CX101" i="1"/>
  <c r="CV101" i="1"/>
  <c r="CT101" i="1"/>
  <c r="CS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M101" i="1"/>
  <c r="BL101" i="1"/>
  <c r="BJ101" i="1"/>
  <c r="BH101" i="1"/>
  <c r="BF101" i="1"/>
  <c r="BD101" i="1"/>
  <c r="BB101" i="1"/>
  <c r="BA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Y101" i="1"/>
  <c r="X101" i="1"/>
  <c r="V101" i="1"/>
  <c r="T101" i="1"/>
  <c r="R101" i="1"/>
  <c r="Q101" i="1"/>
  <c r="P101" i="1"/>
  <c r="N101" i="1"/>
  <c r="L101" i="1"/>
  <c r="EH100" i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EH99" i="1"/>
  <c r="EG99" i="1"/>
  <c r="EE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M99" i="1"/>
  <c r="EH98" i="1"/>
  <c r="EG98" i="1"/>
  <c r="EE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EH97" i="1"/>
  <c r="EG97" i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EH96" i="1"/>
  <c r="EG96" i="1"/>
  <c r="EE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EH95" i="1"/>
  <c r="EG95" i="1"/>
  <c r="EE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EH94" i="1"/>
  <c r="EG94" i="1"/>
  <c r="EE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EH93" i="1"/>
  <c r="EG93" i="1"/>
  <c r="EE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EH92" i="1"/>
  <c r="EG92" i="1"/>
  <c r="EE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EH91" i="1"/>
  <c r="EG91" i="1"/>
  <c r="EE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EH90" i="1"/>
  <c r="EG90" i="1"/>
  <c r="EE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EH89" i="1"/>
  <c r="EG89" i="1"/>
  <c r="EE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EH88" i="1"/>
  <c r="EG88" i="1"/>
  <c r="EE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EH87" i="1"/>
  <c r="EG87" i="1"/>
  <c r="EE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EH86" i="1"/>
  <c r="EG86" i="1"/>
  <c r="EE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EH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EH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EH83" i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EF82" i="1"/>
  <c r="EB82" i="1"/>
  <c r="DZ82" i="1"/>
  <c r="DV82" i="1"/>
  <c r="DT82" i="1"/>
  <c r="DR82" i="1"/>
  <c r="DP82" i="1"/>
  <c r="DN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L82" i="1"/>
  <c r="EH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EH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EH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EH78" i="1"/>
  <c r="EG78" i="1"/>
  <c r="EG77" i="1" s="1"/>
  <c r="EE78" i="1"/>
  <c r="EE77" i="1" s="1"/>
  <c r="EC78" i="1"/>
  <c r="EC77" i="1" s="1"/>
  <c r="EA78" i="1"/>
  <c r="DY78" i="1"/>
  <c r="DW78" i="1"/>
  <c r="DW77" i="1" s="1"/>
  <c r="DU78" i="1"/>
  <c r="DU77" i="1" s="1"/>
  <c r="DS78" i="1"/>
  <c r="DQ78" i="1"/>
  <c r="DO78" i="1"/>
  <c r="DO77" i="1" s="1"/>
  <c r="DM78" i="1"/>
  <c r="DM77" i="1" s="1"/>
  <c r="DK78" i="1"/>
  <c r="DI78" i="1"/>
  <c r="DG78" i="1"/>
  <c r="DG77" i="1" s="1"/>
  <c r="DE78" i="1"/>
  <c r="DE77" i="1" s="1"/>
  <c r="DC78" i="1"/>
  <c r="DA78" i="1"/>
  <c r="CY78" i="1"/>
  <c r="CY77" i="1" s="1"/>
  <c r="CW78" i="1"/>
  <c r="CW77" i="1" s="1"/>
  <c r="CU78" i="1"/>
  <c r="CS78" i="1"/>
  <c r="CQ78" i="1"/>
  <c r="CQ77" i="1" s="1"/>
  <c r="CO78" i="1"/>
  <c r="CO77" i="1" s="1"/>
  <c r="CM78" i="1"/>
  <c r="CK78" i="1"/>
  <c r="CI78" i="1"/>
  <c r="CI77" i="1" s="1"/>
  <c r="CG78" i="1"/>
  <c r="CG77" i="1" s="1"/>
  <c r="CE78" i="1"/>
  <c r="CC78" i="1"/>
  <c r="CA78" i="1"/>
  <c r="CA77" i="1" s="1"/>
  <c r="BY78" i="1"/>
  <c r="BY77" i="1" s="1"/>
  <c r="BW78" i="1"/>
  <c r="BU78" i="1"/>
  <c r="BS78" i="1"/>
  <c r="BS77" i="1" s="1"/>
  <c r="BQ78" i="1"/>
  <c r="BQ77" i="1" s="1"/>
  <c r="BO78" i="1"/>
  <c r="BM78" i="1"/>
  <c r="BK78" i="1"/>
  <c r="BK77" i="1" s="1"/>
  <c r="BI78" i="1"/>
  <c r="BI77" i="1" s="1"/>
  <c r="BG78" i="1"/>
  <c r="BE78" i="1"/>
  <c r="BC78" i="1"/>
  <c r="BC77" i="1" s="1"/>
  <c r="BA78" i="1"/>
  <c r="BA77" i="1" s="1"/>
  <c r="AY78" i="1"/>
  <c r="AW78" i="1"/>
  <c r="AU78" i="1"/>
  <c r="AU77" i="1" s="1"/>
  <c r="AS78" i="1"/>
  <c r="AS77" i="1" s="1"/>
  <c r="AQ78" i="1"/>
  <c r="AO78" i="1"/>
  <c r="AM78" i="1"/>
  <c r="AM77" i="1" s="1"/>
  <c r="AK78" i="1"/>
  <c r="AK77" i="1" s="1"/>
  <c r="AI78" i="1"/>
  <c r="AG78" i="1"/>
  <c r="AE78" i="1"/>
  <c r="AE77" i="1" s="1"/>
  <c r="AC78" i="1"/>
  <c r="AC77" i="1" s="1"/>
  <c r="AA78" i="1"/>
  <c r="Y78" i="1"/>
  <c r="W78" i="1"/>
  <c r="W77" i="1" s="1"/>
  <c r="U78" i="1"/>
  <c r="U77" i="1" s="1"/>
  <c r="S78" i="1"/>
  <c r="Q78" i="1"/>
  <c r="O78" i="1"/>
  <c r="O77" i="1" s="1"/>
  <c r="M78" i="1"/>
  <c r="M77" i="1" s="1"/>
  <c r="EF77" i="1"/>
  <c r="EB77" i="1"/>
  <c r="DZ77" i="1"/>
  <c r="DV77" i="1"/>
  <c r="DT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L77" i="1"/>
  <c r="EH76" i="1"/>
  <c r="EG76" i="1"/>
  <c r="EE76" i="1"/>
  <c r="EE75" i="1" s="1"/>
  <c r="EC76" i="1"/>
  <c r="EA76" i="1"/>
  <c r="EA75" i="1" s="1"/>
  <c r="DY76" i="1"/>
  <c r="DY75" i="1" s="1"/>
  <c r="DW76" i="1"/>
  <c r="DW75" i="1" s="1"/>
  <c r="DU76" i="1"/>
  <c r="DU75" i="1" s="1"/>
  <c r="DS76" i="1"/>
  <c r="DS75" i="1" s="1"/>
  <c r="DQ76" i="1"/>
  <c r="DO76" i="1"/>
  <c r="DO75" i="1" s="1"/>
  <c r="DM76" i="1"/>
  <c r="DM75" i="1" s="1"/>
  <c r="DK76" i="1"/>
  <c r="DK75" i="1" s="1"/>
  <c r="DI76" i="1"/>
  <c r="DI75" i="1" s="1"/>
  <c r="DG76" i="1"/>
  <c r="DG75" i="1" s="1"/>
  <c r="DE76" i="1"/>
  <c r="DE75" i="1" s="1"/>
  <c r="DC76" i="1"/>
  <c r="DC75" i="1" s="1"/>
  <c r="DA76" i="1"/>
  <c r="DA75" i="1" s="1"/>
  <c r="CY76" i="1"/>
  <c r="CY75" i="1" s="1"/>
  <c r="CW76" i="1"/>
  <c r="CW75" i="1" s="1"/>
  <c r="CU76" i="1"/>
  <c r="CU75" i="1" s="1"/>
  <c r="CS76" i="1"/>
  <c r="CS75" i="1" s="1"/>
  <c r="CQ76" i="1"/>
  <c r="CQ75" i="1" s="1"/>
  <c r="CO76" i="1"/>
  <c r="CO75" i="1" s="1"/>
  <c r="CM76" i="1"/>
  <c r="CM75" i="1" s="1"/>
  <c r="CK76" i="1"/>
  <c r="CK75" i="1" s="1"/>
  <c r="CI76" i="1"/>
  <c r="CI75" i="1" s="1"/>
  <c r="CG76" i="1"/>
  <c r="CG75" i="1" s="1"/>
  <c r="CE76" i="1"/>
  <c r="CE75" i="1" s="1"/>
  <c r="CC76" i="1"/>
  <c r="CC75" i="1" s="1"/>
  <c r="CA76" i="1"/>
  <c r="CA75" i="1" s="1"/>
  <c r="BY76" i="1"/>
  <c r="BY75" i="1" s="1"/>
  <c r="BW76" i="1"/>
  <c r="BW75" i="1" s="1"/>
  <c r="BU76" i="1"/>
  <c r="BU75" i="1" s="1"/>
  <c r="BS76" i="1"/>
  <c r="BS75" i="1" s="1"/>
  <c r="BQ76" i="1"/>
  <c r="BQ75" i="1" s="1"/>
  <c r="BO76" i="1"/>
  <c r="BO75" i="1" s="1"/>
  <c r="BM76" i="1"/>
  <c r="BM75" i="1" s="1"/>
  <c r="BK76" i="1"/>
  <c r="BK75" i="1" s="1"/>
  <c r="BI76" i="1"/>
  <c r="BI75" i="1" s="1"/>
  <c r="BG76" i="1"/>
  <c r="BG75" i="1" s="1"/>
  <c r="BE76" i="1"/>
  <c r="BE75" i="1" s="1"/>
  <c r="BC76" i="1"/>
  <c r="BC75" i="1" s="1"/>
  <c r="BA76" i="1"/>
  <c r="BA75" i="1" s="1"/>
  <c r="AY76" i="1"/>
  <c r="AY75" i="1" s="1"/>
  <c r="AW76" i="1"/>
  <c r="AW75" i="1" s="1"/>
  <c r="AU76" i="1"/>
  <c r="AU75" i="1" s="1"/>
  <c r="AS76" i="1"/>
  <c r="AS75" i="1" s="1"/>
  <c r="AQ76" i="1"/>
  <c r="AQ75" i="1" s="1"/>
  <c r="AO76" i="1"/>
  <c r="AO75" i="1" s="1"/>
  <c r="AM76" i="1"/>
  <c r="AM75" i="1" s="1"/>
  <c r="AK76" i="1"/>
  <c r="AK75" i="1" s="1"/>
  <c r="AI76" i="1"/>
  <c r="AI75" i="1" s="1"/>
  <c r="AG76" i="1"/>
  <c r="AG75" i="1" s="1"/>
  <c r="AE76" i="1"/>
  <c r="AE75" i="1" s="1"/>
  <c r="AC76" i="1"/>
  <c r="AC75" i="1" s="1"/>
  <c r="AA76" i="1"/>
  <c r="AA75" i="1" s="1"/>
  <c r="Y76" i="1"/>
  <c r="Y75" i="1" s="1"/>
  <c r="W76" i="1"/>
  <c r="W75" i="1" s="1"/>
  <c r="U76" i="1"/>
  <c r="U75" i="1" s="1"/>
  <c r="S76" i="1"/>
  <c r="S75" i="1" s="1"/>
  <c r="Q76" i="1"/>
  <c r="Q75" i="1" s="1"/>
  <c r="O76" i="1"/>
  <c r="O75" i="1" s="1"/>
  <c r="M76" i="1"/>
  <c r="M75" i="1" s="1"/>
  <c r="EH75" i="1"/>
  <c r="EG75" i="1"/>
  <c r="EF75" i="1"/>
  <c r="EC75" i="1"/>
  <c r="EB75" i="1"/>
  <c r="DZ75" i="1"/>
  <c r="DV75" i="1"/>
  <c r="DT75" i="1"/>
  <c r="DR75" i="1"/>
  <c r="DQ75" i="1"/>
  <c r="DP75" i="1"/>
  <c r="DN75" i="1"/>
  <c r="DL75" i="1"/>
  <c r="DJ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N75" i="1"/>
  <c r="L75" i="1"/>
  <c r="EH74" i="1"/>
  <c r="EG74" i="1"/>
  <c r="EE74" i="1"/>
  <c r="EC74" i="1"/>
  <c r="EA74" i="1"/>
  <c r="DY74" i="1"/>
  <c r="DW74" i="1"/>
  <c r="DU74" i="1"/>
  <c r="DS74" i="1"/>
  <c r="DQ74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K72" i="1" s="1"/>
  <c r="AI74" i="1"/>
  <c r="AG74" i="1"/>
  <c r="AE74" i="1"/>
  <c r="AC74" i="1"/>
  <c r="AA74" i="1"/>
  <c r="Y74" i="1"/>
  <c r="W74" i="1"/>
  <c r="U74" i="1"/>
  <c r="S74" i="1"/>
  <c r="Q74" i="1"/>
  <c r="O74" i="1"/>
  <c r="M74" i="1"/>
  <c r="M72" i="1" s="1"/>
  <c r="EG73" i="1"/>
  <c r="EE73" i="1"/>
  <c r="EC73" i="1"/>
  <c r="EA73" i="1"/>
  <c r="DY73" i="1"/>
  <c r="DW73" i="1"/>
  <c r="DU73" i="1"/>
  <c r="DS73" i="1"/>
  <c r="DQ73" i="1"/>
  <c r="DO73" i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H73" i="1"/>
  <c r="EH73" i="1" s="1"/>
  <c r="AG73" i="1"/>
  <c r="AE73" i="1"/>
  <c r="AC73" i="1"/>
  <c r="AA73" i="1"/>
  <c r="Y73" i="1"/>
  <c r="W73" i="1"/>
  <c r="U73" i="1"/>
  <c r="S73" i="1"/>
  <c r="Q73" i="1"/>
  <c r="O73" i="1"/>
  <c r="M73" i="1"/>
  <c r="EF72" i="1"/>
  <c r="EB72" i="1"/>
  <c r="DZ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F72" i="1"/>
  <c r="AD72" i="1"/>
  <c r="AB72" i="1"/>
  <c r="Z72" i="1"/>
  <c r="X72" i="1"/>
  <c r="V72" i="1"/>
  <c r="T72" i="1"/>
  <c r="R72" i="1"/>
  <c r="P72" i="1"/>
  <c r="N72" i="1"/>
  <c r="L72" i="1"/>
  <c r="EH71" i="1"/>
  <c r="EG71" i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EH70" i="1"/>
  <c r="EG70" i="1"/>
  <c r="EE70" i="1"/>
  <c r="EE69" i="1" s="1"/>
  <c r="EC70" i="1"/>
  <c r="EA70" i="1"/>
  <c r="EA69" i="1" s="1"/>
  <c r="DY70" i="1"/>
  <c r="DW70" i="1"/>
  <c r="DW69" i="1" s="1"/>
  <c r="DU70" i="1"/>
  <c r="DS70" i="1"/>
  <c r="DQ70" i="1"/>
  <c r="DO70" i="1"/>
  <c r="DO69" i="1" s="1"/>
  <c r="DM70" i="1"/>
  <c r="DK70" i="1"/>
  <c r="DI70" i="1"/>
  <c r="DG70" i="1"/>
  <c r="DG69" i="1" s="1"/>
  <c r="DE70" i="1"/>
  <c r="DC70" i="1"/>
  <c r="DA70" i="1"/>
  <c r="CY70" i="1"/>
  <c r="CY69" i="1" s="1"/>
  <c r="CW70" i="1"/>
  <c r="CU70" i="1"/>
  <c r="CU69" i="1" s="1"/>
  <c r="CS70" i="1"/>
  <c r="CQ70" i="1"/>
  <c r="CQ69" i="1" s="1"/>
  <c r="CO70" i="1"/>
  <c r="CM70" i="1"/>
  <c r="CK70" i="1"/>
  <c r="CI70" i="1"/>
  <c r="CI69" i="1" s="1"/>
  <c r="CG70" i="1"/>
  <c r="CE70" i="1"/>
  <c r="CC70" i="1"/>
  <c r="CA70" i="1"/>
  <c r="CA69" i="1" s="1"/>
  <c r="BY70" i="1"/>
  <c r="BW70" i="1"/>
  <c r="BU70" i="1"/>
  <c r="BS70" i="1"/>
  <c r="BS69" i="1" s="1"/>
  <c r="BQ70" i="1"/>
  <c r="BO70" i="1"/>
  <c r="BO69" i="1" s="1"/>
  <c r="BM70" i="1"/>
  <c r="BK70" i="1"/>
  <c r="BK69" i="1" s="1"/>
  <c r="BI70" i="1"/>
  <c r="BG70" i="1"/>
  <c r="BE70" i="1"/>
  <c r="BC70" i="1"/>
  <c r="BC69" i="1" s="1"/>
  <c r="BA70" i="1"/>
  <c r="AY70" i="1"/>
  <c r="AW70" i="1"/>
  <c r="AU70" i="1"/>
  <c r="AU69" i="1" s="1"/>
  <c r="AS70" i="1"/>
  <c r="AQ70" i="1"/>
  <c r="AO70" i="1"/>
  <c r="AM70" i="1"/>
  <c r="AM69" i="1" s="1"/>
  <c r="AK70" i="1"/>
  <c r="AI70" i="1"/>
  <c r="AI69" i="1" s="1"/>
  <c r="AG70" i="1"/>
  <c r="AE70" i="1"/>
  <c r="AE69" i="1" s="1"/>
  <c r="AC70" i="1"/>
  <c r="AA70" i="1"/>
  <c r="Y70" i="1"/>
  <c r="W70" i="1"/>
  <c r="W69" i="1" s="1"/>
  <c r="U70" i="1"/>
  <c r="S70" i="1"/>
  <c r="Q70" i="1"/>
  <c r="O70" i="1"/>
  <c r="O69" i="1" s="1"/>
  <c r="M70" i="1"/>
  <c r="EF69" i="1"/>
  <c r="EB69" i="1"/>
  <c r="DZ69" i="1"/>
  <c r="DV69" i="1"/>
  <c r="DT69" i="1"/>
  <c r="DR69" i="1"/>
  <c r="DP69" i="1"/>
  <c r="DN69" i="1"/>
  <c r="DL69" i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N69" i="1"/>
  <c r="L69" i="1"/>
  <c r="EH68" i="1"/>
  <c r="EG68" i="1"/>
  <c r="EE68" i="1"/>
  <c r="EC68" i="1"/>
  <c r="EA68" i="1"/>
  <c r="DY68" i="1"/>
  <c r="DW68" i="1"/>
  <c r="DU68" i="1"/>
  <c r="DS68" i="1"/>
  <c r="DQ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M68" i="1"/>
  <c r="EH67" i="1"/>
  <c r="EG67" i="1"/>
  <c r="EG66" i="1" s="1"/>
  <c r="EE67" i="1"/>
  <c r="EE66" i="1" s="1"/>
  <c r="EC67" i="1"/>
  <c r="EC66" i="1" s="1"/>
  <c r="EA67" i="1"/>
  <c r="EA66" i="1" s="1"/>
  <c r="DY67" i="1"/>
  <c r="DW67" i="1"/>
  <c r="DW66" i="1" s="1"/>
  <c r="DU67" i="1"/>
  <c r="DU66" i="1" s="1"/>
  <c r="DS67" i="1"/>
  <c r="DS66" i="1" s="1"/>
  <c r="DQ67" i="1"/>
  <c r="DO67" i="1"/>
  <c r="DO66" i="1" s="1"/>
  <c r="DM67" i="1"/>
  <c r="DM66" i="1" s="1"/>
  <c r="DK67" i="1"/>
  <c r="DK66" i="1" s="1"/>
  <c r="DI67" i="1"/>
  <c r="DG67" i="1"/>
  <c r="DG66" i="1" s="1"/>
  <c r="DE67" i="1"/>
  <c r="DE66" i="1" s="1"/>
  <c r="DC67" i="1"/>
  <c r="DC66" i="1" s="1"/>
  <c r="DA67" i="1"/>
  <c r="CY67" i="1"/>
  <c r="CY66" i="1" s="1"/>
  <c r="CW67" i="1"/>
  <c r="CW66" i="1" s="1"/>
  <c r="CU67" i="1"/>
  <c r="CU66" i="1" s="1"/>
  <c r="CS67" i="1"/>
  <c r="CQ67" i="1"/>
  <c r="CQ66" i="1" s="1"/>
  <c r="CO67" i="1"/>
  <c r="CO66" i="1" s="1"/>
  <c r="CM67" i="1"/>
  <c r="CM66" i="1" s="1"/>
  <c r="CK67" i="1"/>
  <c r="CI67" i="1"/>
  <c r="CI66" i="1" s="1"/>
  <c r="CG67" i="1"/>
  <c r="CG66" i="1" s="1"/>
  <c r="CE67" i="1"/>
  <c r="CE66" i="1" s="1"/>
  <c r="CC67" i="1"/>
  <c r="CA67" i="1"/>
  <c r="CA66" i="1" s="1"/>
  <c r="BY67" i="1"/>
  <c r="BY66" i="1" s="1"/>
  <c r="BW67" i="1"/>
  <c r="BW66" i="1" s="1"/>
  <c r="BU67" i="1"/>
  <c r="BS67" i="1"/>
  <c r="BS66" i="1" s="1"/>
  <c r="BQ67" i="1"/>
  <c r="BQ66" i="1" s="1"/>
  <c r="BO67" i="1"/>
  <c r="BO66" i="1" s="1"/>
  <c r="BM67" i="1"/>
  <c r="BK67" i="1"/>
  <c r="BK66" i="1" s="1"/>
  <c r="BI67" i="1"/>
  <c r="BI66" i="1" s="1"/>
  <c r="BG67" i="1"/>
  <c r="BG66" i="1" s="1"/>
  <c r="BE67" i="1"/>
  <c r="BC67" i="1"/>
  <c r="BC66" i="1" s="1"/>
  <c r="BA67" i="1"/>
  <c r="BA66" i="1" s="1"/>
  <c r="AY67" i="1"/>
  <c r="AY66" i="1" s="1"/>
  <c r="AW67" i="1"/>
  <c r="AW66" i="1" s="1"/>
  <c r="AU67" i="1"/>
  <c r="AU66" i="1" s="1"/>
  <c r="AS67" i="1"/>
  <c r="AS66" i="1" s="1"/>
  <c r="AQ67" i="1"/>
  <c r="AQ66" i="1" s="1"/>
  <c r="AO67" i="1"/>
  <c r="AO66" i="1" s="1"/>
  <c r="AM67" i="1"/>
  <c r="AM66" i="1" s="1"/>
  <c r="AK67" i="1"/>
  <c r="AK66" i="1" s="1"/>
  <c r="AI67" i="1"/>
  <c r="AI66" i="1" s="1"/>
  <c r="AG67" i="1"/>
  <c r="AG66" i="1" s="1"/>
  <c r="AE67" i="1"/>
  <c r="AC67" i="1"/>
  <c r="AC66" i="1" s="1"/>
  <c r="AA67" i="1"/>
  <c r="AA66" i="1" s="1"/>
  <c r="Y67" i="1"/>
  <c r="W67" i="1"/>
  <c r="W66" i="1" s="1"/>
  <c r="U67" i="1"/>
  <c r="U66" i="1" s="1"/>
  <c r="S67" i="1"/>
  <c r="S66" i="1" s="1"/>
  <c r="Q67" i="1"/>
  <c r="O67" i="1"/>
  <c r="O66" i="1" s="1"/>
  <c r="M67" i="1"/>
  <c r="EF66" i="1"/>
  <c r="EB66" i="1"/>
  <c r="DZ66" i="1"/>
  <c r="DV66" i="1"/>
  <c r="DT66" i="1"/>
  <c r="DR66" i="1"/>
  <c r="DP66" i="1"/>
  <c r="DN66" i="1"/>
  <c r="DL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V66" i="1"/>
  <c r="AT66" i="1"/>
  <c r="AR66" i="1"/>
  <c r="AP66" i="1"/>
  <c r="AN66" i="1"/>
  <c r="AL66" i="1"/>
  <c r="AJ66" i="1"/>
  <c r="AH66" i="1"/>
  <c r="AF66" i="1"/>
  <c r="AE66" i="1"/>
  <c r="AD66" i="1"/>
  <c r="Z66" i="1"/>
  <c r="X66" i="1"/>
  <c r="V66" i="1"/>
  <c r="T66" i="1"/>
  <c r="R66" i="1"/>
  <c r="P66" i="1"/>
  <c r="N66" i="1"/>
  <c r="L66" i="1"/>
  <c r="EH65" i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EH64" i="1"/>
  <c r="EG64" i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U62" i="1" s="1"/>
  <c r="CS64" i="1"/>
  <c r="CQ64" i="1"/>
  <c r="CO64" i="1"/>
  <c r="CM64" i="1"/>
  <c r="CK64" i="1"/>
  <c r="CI64" i="1"/>
  <c r="CG64" i="1"/>
  <c r="CE64" i="1"/>
  <c r="CE62" i="1" s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C62" i="1" s="1"/>
  <c r="BA64" i="1"/>
  <c r="AY64" i="1"/>
  <c r="AY62" i="1" s="1"/>
  <c r="AW64" i="1"/>
  <c r="AU64" i="1"/>
  <c r="AU62" i="1" s="1"/>
  <c r="AS64" i="1"/>
  <c r="AQ64" i="1"/>
  <c r="AO64" i="1"/>
  <c r="AM64" i="1"/>
  <c r="AM62" i="1" s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EG63" i="1"/>
  <c r="EE63" i="1"/>
  <c r="EC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H63" i="1"/>
  <c r="AH62" i="1" s="1"/>
  <c r="AG63" i="1"/>
  <c r="AE63" i="1"/>
  <c r="AC63" i="1"/>
  <c r="AA63" i="1"/>
  <c r="Y63" i="1"/>
  <c r="W63" i="1"/>
  <c r="U63" i="1"/>
  <c r="S63" i="1"/>
  <c r="Q63" i="1"/>
  <c r="O63" i="1"/>
  <c r="M63" i="1"/>
  <c r="EF62" i="1"/>
  <c r="EB62" i="1"/>
  <c r="DZ62" i="1"/>
  <c r="DV62" i="1"/>
  <c r="DT62" i="1"/>
  <c r="DR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S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F62" i="1"/>
  <c r="AD62" i="1"/>
  <c r="AB62" i="1"/>
  <c r="Z62" i="1"/>
  <c r="X62" i="1"/>
  <c r="V62" i="1"/>
  <c r="T62" i="1"/>
  <c r="R62" i="1"/>
  <c r="P62" i="1"/>
  <c r="N62" i="1"/>
  <c r="L62" i="1"/>
  <c r="EH61" i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EH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M60" i="1"/>
  <c r="EH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EH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H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EH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EH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H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EH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EH52" i="1"/>
  <c r="EG52" i="1"/>
  <c r="EE52" i="1"/>
  <c r="EC52" i="1"/>
  <c r="EA52" i="1"/>
  <c r="EA51" i="1" s="1"/>
  <c r="DY52" i="1"/>
  <c r="DW52" i="1"/>
  <c r="DU52" i="1"/>
  <c r="DS52" i="1"/>
  <c r="DS51" i="1" s="1"/>
  <c r="DQ52" i="1"/>
  <c r="DO52" i="1"/>
  <c r="DO51" i="1" s="1"/>
  <c r="DM52" i="1"/>
  <c r="DK52" i="1"/>
  <c r="DK51" i="1" s="1"/>
  <c r="DI52" i="1"/>
  <c r="DG52" i="1"/>
  <c r="DE52" i="1"/>
  <c r="DC52" i="1"/>
  <c r="DC51" i="1" s="1"/>
  <c r="DA52" i="1"/>
  <c r="CY52" i="1"/>
  <c r="CY51" i="1" s="1"/>
  <c r="CW52" i="1"/>
  <c r="CU52" i="1"/>
  <c r="CU51" i="1" s="1"/>
  <c r="CS52" i="1"/>
  <c r="CQ52" i="1"/>
  <c r="CO52" i="1"/>
  <c r="CM52" i="1"/>
  <c r="CM51" i="1" s="1"/>
  <c r="CK52" i="1"/>
  <c r="CI52" i="1"/>
  <c r="CI51" i="1" s="1"/>
  <c r="CG52" i="1"/>
  <c r="CE52" i="1"/>
  <c r="CE51" i="1" s="1"/>
  <c r="CC52" i="1"/>
  <c r="CA52" i="1"/>
  <c r="BY52" i="1"/>
  <c r="BW52" i="1"/>
  <c r="BW51" i="1" s="1"/>
  <c r="BU52" i="1"/>
  <c r="BS52" i="1"/>
  <c r="BS51" i="1" s="1"/>
  <c r="BQ52" i="1"/>
  <c r="BO52" i="1"/>
  <c r="BO51" i="1" s="1"/>
  <c r="BM52" i="1"/>
  <c r="BK52" i="1"/>
  <c r="BI52" i="1"/>
  <c r="BG52" i="1"/>
  <c r="BG51" i="1" s="1"/>
  <c r="BE52" i="1"/>
  <c r="BC52" i="1"/>
  <c r="BA52" i="1"/>
  <c r="AY52" i="1"/>
  <c r="AY51" i="1" s="1"/>
  <c r="AW52" i="1"/>
  <c r="AU52" i="1"/>
  <c r="AS52" i="1"/>
  <c r="AQ52" i="1"/>
  <c r="AQ51" i="1" s="1"/>
  <c r="AO52" i="1"/>
  <c r="AM52" i="1"/>
  <c r="AM51" i="1" s="1"/>
  <c r="AK52" i="1"/>
  <c r="AI52" i="1"/>
  <c r="AI51" i="1" s="1"/>
  <c r="AG52" i="1"/>
  <c r="AE52" i="1"/>
  <c r="AC52" i="1"/>
  <c r="AA52" i="1"/>
  <c r="AA51" i="1" s="1"/>
  <c r="Y52" i="1"/>
  <c r="W52" i="1"/>
  <c r="W51" i="1" s="1"/>
  <c r="U52" i="1"/>
  <c r="S52" i="1"/>
  <c r="S51" i="1" s="1"/>
  <c r="Q52" i="1"/>
  <c r="O52" i="1"/>
  <c r="M52" i="1"/>
  <c r="EH51" i="1"/>
  <c r="EF51" i="1"/>
  <c r="EB51" i="1"/>
  <c r="DZ51" i="1"/>
  <c r="DV51" i="1"/>
  <c r="DT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C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L51" i="1"/>
  <c r="EH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EH49" i="1"/>
  <c r="EG49" i="1"/>
  <c r="EG48" i="1" s="1"/>
  <c r="EE49" i="1"/>
  <c r="EE48" i="1" s="1"/>
  <c r="EC49" i="1"/>
  <c r="EA49" i="1"/>
  <c r="DY49" i="1"/>
  <c r="DY48" i="1" s="1"/>
  <c r="DW49" i="1"/>
  <c r="DU49" i="1"/>
  <c r="DU48" i="1" s="1"/>
  <c r="DS49" i="1"/>
  <c r="DQ49" i="1"/>
  <c r="DQ48" i="1" s="1"/>
  <c r="DO49" i="1"/>
  <c r="DM49" i="1"/>
  <c r="DK49" i="1"/>
  <c r="DI49" i="1"/>
  <c r="DI48" i="1" s="1"/>
  <c r="DG49" i="1"/>
  <c r="DE49" i="1"/>
  <c r="DE48" i="1" s="1"/>
  <c r="DC49" i="1"/>
  <c r="DA49" i="1"/>
  <c r="DA48" i="1" s="1"/>
  <c r="CY49" i="1"/>
  <c r="CW49" i="1"/>
  <c r="CU49" i="1"/>
  <c r="CS49" i="1"/>
  <c r="CS48" i="1" s="1"/>
  <c r="CQ49" i="1"/>
  <c r="CO49" i="1"/>
  <c r="CO48" i="1" s="1"/>
  <c r="CM49" i="1"/>
  <c r="CK49" i="1"/>
  <c r="CK48" i="1" s="1"/>
  <c r="CI49" i="1"/>
  <c r="CG49" i="1"/>
  <c r="CE49" i="1"/>
  <c r="CC49" i="1"/>
  <c r="CC48" i="1" s="1"/>
  <c r="CA49" i="1"/>
  <c r="BY49" i="1"/>
  <c r="BY48" i="1" s="1"/>
  <c r="BW49" i="1"/>
  <c r="BU49" i="1"/>
  <c r="BU48" i="1" s="1"/>
  <c r="BS49" i="1"/>
  <c r="BQ49" i="1"/>
  <c r="BO49" i="1"/>
  <c r="BM49" i="1"/>
  <c r="BM48" i="1" s="1"/>
  <c r="BK49" i="1"/>
  <c r="BI49" i="1"/>
  <c r="BI48" i="1" s="1"/>
  <c r="BG49" i="1"/>
  <c r="BE49" i="1"/>
  <c r="BE48" i="1" s="1"/>
  <c r="BC49" i="1"/>
  <c r="BA49" i="1"/>
  <c r="AY49" i="1"/>
  <c r="AW49" i="1"/>
  <c r="AW48" i="1" s="1"/>
  <c r="AU49" i="1"/>
  <c r="AS49" i="1"/>
  <c r="AS48" i="1" s="1"/>
  <c r="AQ49" i="1"/>
  <c r="AO49" i="1"/>
  <c r="AO48" i="1" s="1"/>
  <c r="AM49" i="1"/>
  <c r="AK49" i="1"/>
  <c r="AI49" i="1"/>
  <c r="AG49" i="1"/>
  <c r="AG48" i="1" s="1"/>
  <c r="AE49" i="1"/>
  <c r="AC49" i="1"/>
  <c r="AC48" i="1" s="1"/>
  <c r="AA49" i="1"/>
  <c r="Y49" i="1"/>
  <c r="Y48" i="1" s="1"/>
  <c r="W49" i="1"/>
  <c r="U49" i="1"/>
  <c r="S49" i="1"/>
  <c r="Q49" i="1"/>
  <c r="Q48" i="1" s="1"/>
  <c r="O49" i="1"/>
  <c r="M49" i="1"/>
  <c r="M48" i="1" s="1"/>
  <c r="EF48" i="1"/>
  <c r="EB48" i="1"/>
  <c r="DZ48" i="1"/>
  <c r="DV48" i="1"/>
  <c r="DT48" i="1"/>
  <c r="DR48" i="1"/>
  <c r="DP48" i="1"/>
  <c r="DN48" i="1"/>
  <c r="DL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L48" i="1"/>
  <c r="EH47" i="1"/>
  <c r="EG47" i="1"/>
  <c r="EG46" i="1" s="1"/>
  <c r="EE47" i="1"/>
  <c r="EC47" i="1"/>
  <c r="EA47" i="1"/>
  <c r="EA46" i="1" s="1"/>
  <c r="DY47" i="1"/>
  <c r="DY46" i="1" s="1"/>
  <c r="DW47" i="1"/>
  <c r="DW46" i="1" s="1"/>
  <c r="DU47" i="1"/>
  <c r="DU46" i="1" s="1"/>
  <c r="DS47" i="1"/>
  <c r="DS46" i="1" s="1"/>
  <c r="DQ47" i="1"/>
  <c r="DQ46" i="1" s="1"/>
  <c r="DO47" i="1"/>
  <c r="DM47" i="1"/>
  <c r="DM46" i="1" s="1"/>
  <c r="DK47" i="1"/>
  <c r="DK46" i="1" s="1"/>
  <c r="DI47" i="1"/>
  <c r="DI46" i="1" s="1"/>
  <c r="DG47" i="1"/>
  <c r="DG46" i="1" s="1"/>
  <c r="DE47" i="1"/>
  <c r="DE46" i="1" s="1"/>
  <c r="DC47" i="1"/>
  <c r="DA47" i="1"/>
  <c r="DA46" i="1" s="1"/>
  <c r="CY47" i="1"/>
  <c r="CY46" i="1" s="1"/>
  <c r="CW47" i="1"/>
  <c r="CW46" i="1" s="1"/>
  <c r="CU47" i="1"/>
  <c r="CU46" i="1" s="1"/>
  <c r="CS47" i="1"/>
  <c r="CS46" i="1" s="1"/>
  <c r="CQ47" i="1"/>
  <c r="CQ46" i="1" s="1"/>
  <c r="CO47" i="1"/>
  <c r="CO46" i="1" s="1"/>
  <c r="CM47" i="1"/>
  <c r="CM46" i="1" s="1"/>
  <c r="CK47" i="1"/>
  <c r="CK46" i="1" s="1"/>
  <c r="CI47" i="1"/>
  <c r="CI46" i="1" s="1"/>
  <c r="CG47" i="1"/>
  <c r="CG46" i="1" s="1"/>
  <c r="CE47" i="1"/>
  <c r="CE46" i="1" s="1"/>
  <c r="CC47" i="1"/>
  <c r="CC46" i="1" s="1"/>
  <c r="CA47" i="1"/>
  <c r="CA46" i="1" s="1"/>
  <c r="BY47" i="1"/>
  <c r="BY46" i="1" s="1"/>
  <c r="BW47" i="1"/>
  <c r="BU47" i="1"/>
  <c r="BU46" i="1" s="1"/>
  <c r="BS47" i="1"/>
  <c r="BS46" i="1" s="1"/>
  <c r="BQ47" i="1"/>
  <c r="BQ46" i="1" s="1"/>
  <c r="BO47" i="1"/>
  <c r="BO46" i="1" s="1"/>
  <c r="BM47" i="1"/>
  <c r="BM46" i="1" s="1"/>
  <c r="BK47" i="1"/>
  <c r="BK46" i="1" s="1"/>
  <c r="BI47" i="1"/>
  <c r="BI46" i="1" s="1"/>
  <c r="BG47" i="1"/>
  <c r="BG46" i="1" s="1"/>
  <c r="BE47" i="1"/>
  <c r="BE46" i="1" s="1"/>
  <c r="BC47" i="1"/>
  <c r="BC46" i="1" s="1"/>
  <c r="BA47" i="1"/>
  <c r="BA46" i="1" s="1"/>
  <c r="AY47" i="1"/>
  <c r="AY46" i="1" s="1"/>
  <c r="AW47" i="1"/>
  <c r="AW46" i="1" s="1"/>
  <c r="AU47" i="1"/>
  <c r="AU46" i="1" s="1"/>
  <c r="AS47" i="1"/>
  <c r="AS46" i="1" s="1"/>
  <c r="AQ47" i="1"/>
  <c r="AQ46" i="1" s="1"/>
  <c r="AO47" i="1"/>
  <c r="AO46" i="1" s="1"/>
  <c r="AM47" i="1"/>
  <c r="AM46" i="1" s="1"/>
  <c r="AK47" i="1"/>
  <c r="AK46" i="1" s="1"/>
  <c r="AI47" i="1"/>
  <c r="AI46" i="1" s="1"/>
  <c r="AG47" i="1"/>
  <c r="AG46" i="1" s="1"/>
  <c r="AE47" i="1"/>
  <c r="AE46" i="1" s="1"/>
  <c r="AC47" i="1"/>
  <c r="AC46" i="1" s="1"/>
  <c r="AA47" i="1"/>
  <c r="AA46" i="1" s="1"/>
  <c r="Y47" i="1"/>
  <c r="Y46" i="1" s="1"/>
  <c r="W47" i="1"/>
  <c r="U47" i="1"/>
  <c r="U46" i="1" s="1"/>
  <c r="S47" i="1"/>
  <c r="S46" i="1" s="1"/>
  <c r="Q47" i="1"/>
  <c r="Q46" i="1" s="1"/>
  <c r="O47" i="1"/>
  <c r="O46" i="1" s="1"/>
  <c r="M47" i="1"/>
  <c r="EH46" i="1"/>
  <c r="EF46" i="1"/>
  <c r="EE46" i="1"/>
  <c r="EC46" i="1"/>
  <c r="EB46" i="1"/>
  <c r="DZ46" i="1"/>
  <c r="DV46" i="1"/>
  <c r="DT46" i="1"/>
  <c r="DR46" i="1"/>
  <c r="DP46" i="1"/>
  <c r="DO46" i="1"/>
  <c r="DN46" i="1"/>
  <c r="DL46" i="1"/>
  <c r="DJ46" i="1"/>
  <c r="DH46" i="1"/>
  <c r="DF46" i="1"/>
  <c r="DD46" i="1"/>
  <c r="DC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W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W46" i="1"/>
  <c r="V46" i="1"/>
  <c r="T46" i="1"/>
  <c r="R46" i="1"/>
  <c r="P46" i="1"/>
  <c r="N46" i="1"/>
  <c r="L46" i="1"/>
  <c r="EH45" i="1"/>
  <c r="EG45" i="1"/>
  <c r="EE45" i="1"/>
  <c r="EC45" i="1"/>
  <c r="EA45" i="1"/>
  <c r="DY45" i="1"/>
  <c r="DW45" i="1"/>
  <c r="DU45" i="1"/>
  <c r="DS45" i="1"/>
  <c r="DQ45" i="1"/>
  <c r="DO45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EH44" i="1"/>
  <c r="EG44" i="1"/>
  <c r="EG43" i="1" s="1"/>
  <c r="EE44" i="1"/>
  <c r="EE43" i="1" s="1"/>
  <c r="EC44" i="1"/>
  <c r="EA44" i="1"/>
  <c r="EA43" i="1" s="1"/>
  <c r="DY44" i="1"/>
  <c r="DY43" i="1" s="1"/>
  <c r="DW44" i="1"/>
  <c r="DW43" i="1" s="1"/>
  <c r="DU44" i="1"/>
  <c r="DS44" i="1"/>
  <c r="DS43" i="1" s="1"/>
  <c r="DQ44" i="1"/>
  <c r="DQ43" i="1" s="1"/>
  <c r="DO44" i="1"/>
  <c r="DO43" i="1" s="1"/>
  <c r="DM44" i="1"/>
  <c r="DK44" i="1"/>
  <c r="DK43" i="1" s="1"/>
  <c r="DI44" i="1"/>
  <c r="DG44" i="1"/>
  <c r="DG43" i="1" s="1"/>
  <c r="DE44" i="1"/>
  <c r="DC44" i="1"/>
  <c r="DC43" i="1" s="1"/>
  <c r="DA44" i="1"/>
  <c r="DA43" i="1" s="1"/>
  <c r="CY44" i="1"/>
  <c r="CY43" i="1" s="1"/>
  <c r="CW44" i="1"/>
  <c r="CU44" i="1"/>
  <c r="CU43" i="1" s="1"/>
  <c r="CS44" i="1"/>
  <c r="CS43" i="1" s="1"/>
  <c r="CQ44" i="1"/>
  <c r="CQ43" i="1" s="1"/>
  <c r="CO44" i="1"/>
  <c r="CM44" i="1"/>
  <c r="CM43" i="1" s="1"/>
  <c r="CK44" i="1"/>
  <c r="CI44" i="1"/>
  <c r="CI43" i="1" s="1"/>
  <c r="CG44" i="1"/>
  <c r="CE44" i="1"/>
  <c r="CE43" i="1" s="1"/>
  <c r="CC44" i="1"/>
  <c r="CC43" i="1" s="1"/>
  <c r="CA44" i="1"/>
  <c r="CA43" i="1" s="1"/>
  <c r="BY44" i="1"/>
  <c r="BW44" i="1"/>
  <c r="BW43" i="1" s="1"/>
  <c r="BU44" i="1"/>
  <c r="BS44" i="1"/>
  <c r="BS43" i="1" s="1"/>
  <c r="BQ44" i="1"/>
  <c r="BO44" i="1"/>
  <c r="BO43" i="1" s="1"/>
  <c r="BM44" i="1"/>
  <c r="BM43" i="1" s="1"/>
  <c r="BK44" i="1"/>
  <c r="BK43" i="1" s="1"/>
  <c r="BI44" i="1"/>
  <c r="BG44" i="1"/>
  <c r="BG43" i="1" s="1"/>
  <c r="BE44" i="1"/>
  <c r="BC44" i="1"/>
  <c r="BC43" i="1" s="1"/>
  <c r="BA44" i="1"/>
  <c r="AY44" i="1"/>
  <c r="AY43" i="1" s="1"/>
  <c r="AW44" i="1"/>
  <c r="AW43" i="1" s="1"/>
  <c r="AU44" i="1"/>
  <c r="AU43" i="1" s="1"/>
  <c r="AS44" i="1"/>
  <c r="AQ44" i="1"/>
  <c r="AQ43" i="1" s="1"/>
  <c r="AO44" i="1"/>
  <c r="AO43" i="1" s="1"/>
  <c r="AM44" i="1"/>
  <c r="AM43" i="1" s="1"/>
  <c r="AK44" i="1"/>
  <c r="AI44" i="1"/>
  <c r="AI43" i="1" s="1"/>
  <c r="AG44" i="1"/>
  <c r="AG43" i="1" s="1"/>
  <c r="AE44" i="1"/>
  <c r="AE43" i="1" s="1"/>
  <c r="AC44" i="1"/>
  <c r="AA44" i="1"/>
  <c r="AA43" i="1" s="1"/>
  <c r="Y44" i="1"/>
  <c r="W44" i="1"/>
  <c r="W43" i="1" s="1"/>
  <c r="U44" i="1"/>
  <c r="U43" i="1" s="1"/>
  <c r="S44" i="1"/>
  <c r="S43" i="1" s="1"/>
  <c r="Q44" i="1"/>
  <c r="O44" i="1"/>
  <c r="O43" i="1" s="1"/>
  <c r="M44" i="1"/>
  <c r="M43" i="1" s="1"/>
  <c r="EF43" i="1"/>
  <c r="EB43" i="1"/>
  <c r="DZ43" i="1"/>
  <c r="DV43" i="1"/>
  <c r="DT43" i="1"/>
  <c r="DR43" i="1"/>
  <c r="DP43" i="1"/>
  <c r="DN43" i="1"/>
  <c r="DL43" i="1"/>
  <c r="DJ43" i="1"/>
  <c r="DI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K43" i="1"/>
  <c r="CJ43" i="1"/>
  <c r="CH43" i="1"/>
  <c r="CF43" i="1"/>
  <c r="CD43" i="1"/>
  <c r="CB43" i="1"/>
  <c r="BZ43" i="1"/>
  <c r="BX43" i="1"/>
  <c r="BV43" i="1"/>
  <c r="BU43" i="1"/>
  <c r="BT43" i="1"/>
  <c r="BR43" i="1"/>
  <c r="BP43" i="1"/>
  <c r="BN43" i="1"/>
  <c r="BL43" i="1"/>
  <c r="BJ43" i="1"/>
  <c r="BH43" i="1"/>
  <c r="BF43" i="1"/>
  <c r="BE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Y43" i="1"/>
  <c r="X43" i="1"/>
  <c r="V43" i="1"/>
  <c r="T43" i="1"/>
  <c r="R43" i="1"/>
  <c r="Q43" i="1"/>
  <c r="P43" i="1"/>
  <c r="N43" i="1"/>
  <c r="L43" i="1"/>
  <c r="EH42" i="1"/>
  <c r="EG42" i="1"/>
  <c r="EE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EH41" i="1"/>
  <c r="EG41" i="1"/>
  <c r="EE41" i="1"/>
  <c r="EC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EH40" i="1"/>
  <c r="EG40" i="1"/>
  <c r="EG39" i="1" s="1"/>
  <c r="EE40" i="1"/>
  <c r="EE39" i="1" s="1"/>
  <c r="EC40" i="1"/>
  <c r="EC39" i="1" s="1"/>
  <c r="EA40" i="1"/>
  <c r="EA39" i="1" s="1"/>
  <c r="DY40" i="1"/>
  <c r="DY39" i="1" s="1"/>
  <c r="DW40" i="1"/>
  <c r="DW39" i="1" s="1"/>
  <c r="DU40" i="1"/>
  <c r="DS40" i="1"/>
  <c r="DS39" i="1" s="1"/>
  <c r="DQ40" i="1"/>
  <c r="DQ39" i="1" s="1"/>
  <c r="DO40" i="1"/>
  <c r="DO39" i="1" s="1"/>
  <c r="DM40" i="1"/>
  <c r="DM39" i="1" s="1"/>
  <c r="DK40" i="1"/>
  <c r="DK39" i="1" s="1"/>
  <c r="DI40" i="1"/>
  <c r="DI39" i="1" s="1"/>
  <c r="DG40" i="1"/>
  <c r="DG39" i="1" s="1"/>
  <c r="DE40" i="1"/>
  <c r="DE39" i="1" s="1"/>
  <c r="DC40" i="1"/>
  <c r="DC39" i="1" s="1"/>
  <c r="DA40" i="1"/>
  <c r="DA39" i="1" s="1"/>
  <c r="CY40" i="1"/>
  <c r="CY39" i="1" s="1"/>
  <c r="CW40" i="1"/>
  <c r="CW39" i="1" s="1"/>
  <c r="CU40" i="1"/>
  <c r="CU39" i="1" s="1"/>
  <c r="CS40" i="1"/>
  <c r="CS39" i="1" s="1"/>
  <c r="CQ40" i="1"/>
  <c r="CQ39" i="1" s="1"/>
  <c r="CO40" i="1"/>
  <c r="CO39" i="1" s="1"/>
  <c r="CM40" i="1"/>
  <c r="CM39" i="1" s="1"/>
  <c r="CK40" i="1"/>
  <c r="CK39" i="1" s="1"/>
  <c r="CI40" i="1"/>
  <c r="CI39" i="1" s="1"/>
  <c r="CG40" i="1"/>
  <c r="CG39" i="1" s="1"/>
  <c r="CE40" i="1"/>
  <c r="CE39" i="1" s="1"/>
  <c r="CC40" i="1"/>
  <c r="CC39" i="1" s="1"/>
  <c r="CA40" i="1"/>
  <c r="CA39" i="1" s="1"/>
  <c r="BY40" i="1"/>
  <c r="BY39" i="1" s="1"/>
  <c r="BW40" i="1"/>
  <c r="BW39" i="1" s="1"/>
  <c r="BU40" i="1"/>
  <c r="BU39" i="1" s="1"/>
  <c r="BS40" i="1"/>
  <c r="BS39" i="1" s="1"/>
  <c r="BQ40" i="1"/>
  <c r="BQ39" i="1" s="1"/>
  <c r="BO40" i="1"/>
  <c r="BO39" i="1" s="1"/>
  <c r="BM40" i="1"/>
  <c r="BM39" i="1" s="1"/>
  <c r="BK40" i="1"/>
  <c r="BK39" i="1" s="1"/>
  <c r="BI40" i="1"/>
  <c r="BG40" i="1"/>
  <c r="BG39" i="1" s="1"/>
  <c r="BE40" i="1"/>
  <c r="BE39" i="1" s="1"/>
  <c r="BC40" i="1"/>
  <c r="BC39" i="1" s="1"/>
  <c r="BA40" i="1"/>
  <c r="BA39" i="1" s="1"/>
  <c r="AY40" i="1"/>
  <c r="AY39" i="1" s="1"/>
  <c r="AW40" i="1"/>
  <c r="AW39" i="1" s="1"/>
  <c r="AU40" i="1"/>
  <c r="AU39" i="1" s="1"/>
  <c r="AS40" i="1"/>
  <c r="AS39" i="1" s="1"/>
  <c r="AQ40" i="1"/>
  <c r="AQ39" i="1" s="1"/>
  <c r="AO40" i="1"/>
  <c r="AO39" i="1" s="1"/>
  <c r="AM40" i="1"/>
  <c r="AM39" i="1" s="1"/>
  <c r="AK40" i="1"/>
  <c r="AK39" i="1" s="1"/>
  <c r="AI40" i="1"/>
  <c r="AI39" i="1" s="1"/>
  <c r="AG40" i="1"/>
  <c r="AG39" i="1" s="1"/>
  <c r="AE40" i="1"/>
  <c r="AE39" i="1" s="1"/>
  <c r="AC40" i="1"/>
  <c r="AC39" i="1" s="1"/>
  <c r="AA40" i="1"/>
  <c r="AA39" i="1" s="1"/>
  <c r="Y40" i="1"/>
  <c r="Y39" i="1" s="1"/>
  <c r="W40" i="1"/>
  <c r="W39" i="1" s="1"/>
  <c r="U40" i="1"/>
  <c r="U39" i="1" s="1"/>
  <c r="S40" i="1"/>
  <c r="Q40" i="1"/>
  <c r="Q39" i="1" s="1"/>
  <c r="O40" i="1"/>
  <c r="O39" i="1" s="1"/>
  <c r="M40" i="1"/>
  <c r="EF39" i="1"/>
  <c r="EB39" i="1"/>
  <c r="DZ39" i="1"/>
  <c r="DV39" i="1"/>
  <c r="DU39" i="1"/>
  <c r="DT39" i="1"/>
  <c r="DR39" i="1"/>
  <c r="DP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I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S39" i="1"/>
  <c r="R39" i="1"/>
  <c r="P39" i="1"/>
  <c r="N39" i="1"/>
  <c r="M39" i="1"/>
  <c r="L39" i="1"/>
  <c r="EH38" i="1"/>
  <c r="EH37" i="1" s="1"/>
  <c r="EG38" i="1"/>
  <c r="EG37" i="1" s="1"/>
  <c r="EE38" i="1"/>
  <c r="EE37" i="1" s="1"/>
  <c r="EC38" i="1"/>
  <c r="EC37" i="1" s="1"/>
  <c r="EA38" i="1"/>
  <c r="EA37" i="1" s="1"/>
  <c r="DY38" i="1"/>
  <c r="DY37" i="1" s="1"/>
  <c r="DW38" i="1"/>
  <c r="DW37" i="1" s="1"/>
  <c r="DU38" i="1"/>
  <c r="DU37" i="1" s="1"/>
  <c r="DS38" i="1"/>
  <c r="DS37" i="1" s="1"/>
  <c r="DQ38" i="1"/>
  <c r="DQ37" i="1" s="1"/>
  <c r="DO38" i="1"/>
  <c r="DO37" i="1" s="1"/>
  <c r="DM38" i="1"/>
  <c r="DM37" i="1" s="1"/>
  <c r="DK38" i="1"/>
  <c r="DK37" i="1" s="1"/>
  <c r="DI38" i="1"/>
  <c r="DI37" i="1" s="1"/>
  <c r="DG38" i="1"/>
  <c r="DG37" i="1" s="1"/>
  <c r="DE38" i="1"/>
  <c r="DE37" i="1" s="1"/>
  <c r="DC38" i="1"/>
  <c r="DC37" i="1" s="1"/>
  <c r="DA38" i="1"/>
  <c r="DA37" i="1" s="1"/>
  <c r="CY38" i="1"/>
  <c r="CY37" i="1" s="1"/>
  <c r="CW38" i="1"/>
  <c r="CW37" i="1" s="1"/>
  <c r="CU38" i="1"/>
  <c r="CU37" i="1" s="1"/>
  <c r="CS38" i="1"/>
  <c r="CS37" i="1" s="1"/>
  <c r="CQ38" i="1"/>
  <c r="CQ37" i="1" s="1"/>
  <c r="CO38" i="1"/>
  <c r="CO37" i="1" s="1"/>
  <c r="CM38" i="1"/>
  <c r="CM37" i="1" s="1"/>
  <c r="CK38" i="1"/>
  <c r="CK37" i="1" s="1"/>
  <c r="CI38" i="1"/>
  <c r="CI37" i="1" s="1"/>
  <c r="CG38" i="1"/>
  <c r="CG37" i="1" s="1"/>
  <c r="CE38" i="1"/>
  <c r="CE37" i="1" s="1"/>
  <c r="CC38" i="1"/>
  <c r="CC37" i="1" s="1"/>
  <c r="CA38" i="1"/>
  <c r="CA37" i="1" s="1"/>
  <c r="BY38" i="1"/>
  <c r="BY37" i="1" s="1"/>
  <c r="BW38" i="1"/>
  <c r="BW37" i="1" s="1"/>
  <c r="BU38" i="1"/>
  <c r="BU37" i="1" s="1"/>
  <c r="BS38" i="1"/>
  <c r="BS37" i="1" s="1"/>
  <c r="BQ38" i="1"/>
  <c r="BQ37" i="1" s="1"/>
  <c r="BO38" i="1"/>
  <c r="BO37" i="1" s="1"/>
  <c r="BM38" i="1"/>
  <c r="BM37" i="1" s="1"/>
  <c r="BK38" i="1"/>
  <c r="BK37" i="1" s="1"/>
  <c r="BI38" i="1"/>
  <c r="BG38" i="1"/>
  <c r="BG37" i="1" s="1"/>
  <c r="BE38" i="1"/>
  <c r="BE37" i="1" s="1"/>
  <c r="BC38" i="1"/>
  <c r="BC37" i="1" s="1"/>
  <c r="BA38" i="1"/>
  <c r="BA37" i="1" s="1"/>
  <c r="AY38" i="1"/>
  <c r="AY37" i="1" s="1"/>
  <c r="AW38" i="1"/>
  <c r="AW37" i="1" s="1"/>
  <c r="AU38" i="1"/>
  <c r="AU37" i="1" s="1"/>
  <c r="AS38" i="1"/>
  <c r="AS37" i="1" s="1"/>
  <c r="AQ38" i="1"/>
  <c r="AQ37" i="1" s="1"/>
  <c r="AO38" i="1"/>
  <c r="AO37" i="1" s="1"/>
  <c r="AM38" i="1"/>
  <c r="AM37" i="1" s="1"/>
  <c r="AK38" i="1"/>
  <c r="AK37" i="1" s="1"/>
  <c r="AI38" i="1"/>
  <c r="AI37" i="1" s="1"/>
  <c r="AG38" i="1"/>
  <c r="AG37" i="1" s="1"/>
  <c r="AE38" i="1"/>
  <c r="AE37" i="1" s="1"/>
  <c r="AC38" i="1"/>
  <c r="AC37" i="1" s="1"/>
  <c r="AA38" i="1"/>
  <c r="AA37" i="1" s="1"/>
  <c r="Y38" i="1"/>
  <c r="Y37" i="1" s="1"/>
  <c r="W38" i="1"/>
  <c r="W37" i="1" s="1"/>
  <c r="U38" i="1"/>
  <c r="U37" i="1" s="1"/>
  <c r="S38" i="1"/>
  <c r="S37" i="1" s="1"/>
  <c r="Q38" i="1"/>
  <c r="Q37" i="1" s="1"/>
  <c r="O38" i="1"/>
  <c r="O37" i="1" s="1"/>
  <c r="M38" i="1"/>
  <c r="EF37" i="1"/>
  <c r="EB37" i="1"/>
  <c r="DZ37" i="1"/>
  <c r="DV37" i="1"/>
  <c r="DT37" i="1"/>
  <c r="DR37" i="1"/>
  <c r="DP37" i="1"/>
  <c r="DN37" i="1"/>
  <c r="DL37" i="1"/>
  <c r="DJ37" i="1"/>
  <c r="DH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I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M37" i="1"/>
  <c r="L37" i="1"/>
  <c r="EG36" i="1"/>
  <c r="EG35" i="1" s="1"/>
  <c r="EE36" i="1"/>
  <c r="EE35" i="1" s="1"/>
  <c r="EC36" i="1"/>
  <c r="EC35" i="1" s="1"/>
  <c r="EA36" i="1"/>
  <c r="EA35" i="1" s="1"/>
  <c r="DY36" i="1"/>
  <c r="DY35" i="1" s="1"/>
  <c r="DW36" i="1"/>
  <c r="DW35" i="1" s="1"/>
  <c r="DU36" i="1"/>
  <c r="DU35" i="1" s="1"/>
  <c r="DS36" i="1"/>
  <c r="DS35" i="1" s="1"/>
  <c r="DQ36" i="1"/>
  <c r="DQ35" i="1" s="1"/>
  <c r="DO36" i="1"/>
  <c r="DO35" i="1" s="1"/>
  <c r="DM36" i="1"/>
  <c r="DM35" i="1" s="1"/>
  <c r="DK36" i="1"/>
  <c r="DK35" i="1" s="1"/>
  <c r="DI36" i="1"/>
  <c r="DI35" i="1" s="1"/>
  <c r="DG36" i="1"/>
  <c r="DE36" i="1"/>
  <c r="DE35" i="1" s="1"/>
  <c r="DC36" i="1"/>
  <c r="DC35" i="1" s="1"/>
  <c r="DA36" i="1"/>
  <c r="DA35" i="1" s="1"/>
  <c r="CY36" i="1"/>
  <c r="CY35" i="1" s="1"/>
  <c r="CW36" i="1"/>
  <c r="CW35" i="1" s="1"/>
  <c r="CU36" i="1"/>
  <c r="CU35" i="1" s="1"/>
  <c r="CS36" i="1"/>
  <c r="CS35" i="1" s="1"/>
  <c r="CQ36" i="1"/>
  <c r="CQ35" i="1" s="1"/>
  <c r="CO36" i="1"/>
  <c r="CO35" i="1" s="1"/>
  <c r="CM36" i="1"/>
  <c r="CM35" i="1" s="1"/>
  <c r="CK36" i="1"/>
  <c r="CK35" i="1" s="1"/>
  <c r="CI36" i="1"/>
  <c r="CI35" i="1" s="1"/>
  <c r="CG36" i="1"/>
  <c r="CG35" i="1" s="1"/>
  <c r="CE36" i="1"/>
  <c r="CE35" i="1" s="1"/>
  <c r="CC36" i="1"/>
  <c r="CC35" i="1" s="1"/>
  <c r="CA36" i="1"/>
  <c r="CA35" i="1" s="1"/>
  <c r="BY36" i="1"/>
  <c r="BY35" i="1" s="1"/>
  <c r="BW36" i="1"/>
  <c r="BW35" i="1" s="1"/>
  <c r="BU36" i="1"/>
  <c r="BU35" i="1" s="1"/>
  <c r="BS36" i="1"/>
  <c r="BS35" i="1" s="1"/>
  <c r="BQ36" i="1"/>
  <c r="BQ35" i="1" s="1"/>
  <c r="BO36" i="1"/>
  <c r="BO35" i="1" s="1"/>
  <c r="BM36" i="1"/>
  <c r="BM35" i="1" s="1"/>
  <c r="BK36" i="1"/>
  <c r="BK35" i="1" s="1"/>
  <c r="BI36" i="1"/>
  <c r="BI35" i="1" s="1"/>
  <c r="BG36" i="1"/>
  <c r="BG35" i="1" s="1"/>
  <c r="BE36" i="1"/>
  <c r="BE35" i="1" s="1"/>
  <c r="BC36" i="1"/>
  <c r="BC35" i="1" s="1"/>
  <c r="BA36" i="1"/>
  <c r="BA35" i="1" s="1"/>
  <c r="AY36" i="1"/>
  <c r="AY35" i="1" s="1"/>
  <c r="AW36" i="1"/>
  <c r="AW35" i="1" s="1"/>
  <c r="AU36" i="1"/>
  <c r="AU35" i="1" s="1"/>
  <c r="AS36" i="1"/>
  <c r="AS35" i="1" s="1"/>
  <c r="AQ36" i="1"/>
  <c r="AQ35" i="1" s="1"/>
  <c r="AO36" i="1"/>
  <c r="AO35" i="1" s="1"/>
  <c r="AM36" i="1"/>
  <c r="AM35" i="1" s="1"/>
  <c r="AK36" i="1"/>
  <c r="AK35" i="1" s="1"/>
  <c r="AI36" i="1"/>
  <c r="AI35" i="1" s="1"/>
  <c r="AG36" i="1"/>
  <c r="AG35" i="1" s="1"/>
  <c r="AE36" i="1"/>
  <c r="AE35" i="1" s="1"/>
  <c r="AC36" i="1"/>
  <c r="AC35" i="1" s="1"/>
  <c r="AA36" i="1"/>
  <c r="Y36" i="1"/>
  <c r="Y35" i="1" s="1"/>
  <c r="W36" i="1"/>
  <c r="W35" i="1" s="1"/>
  <c r="T36" i="1"/>
  <c r="EH36" i="1" s="1"/>
  <c r="S36" i="1"/>
  <c r="S35" i="1" s="1"/>
  <c r="Q36" i="1"/>
  <c r="Q35" i="1" s="1"/>
  <c r="O36" i="1"/>
  <c r="M36" i="1"/>
  <c r="M35" i="1" s="1"/>
  <c r="EF35" i="1"/>
  <c r="EB35" i="1"/>
  <c r="DZ35" i="1"/>
  <c r="DV35" i="1"/>
  <c r="DT35" i="1"/>
  <c r="DR35" i="1"/>
  <c r="DP35" i="1"/>
  <c r="DN35" i="1"/>
  <c r="DL35" i="1"/>
  <c r="DJ35" i="1"/>
  <c r="DH35" i="1"/>
  <c r="DG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AA35" i="1"/>
  <c r="Z35" i="1"/>
  <c r="X35" i="1"/>
  <c r="V35" i="1"/>
  <c r="R35" i="1"/>
  <c r="P35" i="1"/>
  <c r="N35" i="1"/>
  <c r="L35" i="1"/>
  <c r="EH34" i="1"/>
  <c r="EG34" i="1"/>
  <c r="EE34" i="1"/>
  <c r="EC34" i="1"/>
  <c r="EA34" i="1"/>
  <c r="DY34" i="1"/>
  <c r="DW34" i="1"/>
  <c r="DU34" i="1"/>
  <c r="DS34" i="1"/>
  <c r="DQ34" i="1"/>
  <c r="DO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EH33" i="1"/>
  <c r="EG33" i="1"/>
  <c r="EG32" i="1" s="1"/>
  <c r="EE33" i="1"/>
  <c r="EC33" i="1"/>
  <c r="EA33" i="1"/>
  <c r="EA32" i="1" s="1"/>
  <c r="DY33" i="1"/>
  <c r="DY32" i="1" s="1"/>
  <c r="DW33" i="1"/>
  <c r="DW32" i="1" s="1"/>
  <c r="DU33" i="1"/>
  <c r="DS33" i="1"/>
  <c r="DS32" i="1" s="1"/>
  <c r="DQ33" i="1"/>
  <c r="DQ32" i="1" s="1"/>
  <c r="DO33" i="1"/>
  <c r="DO32" i="1" s="1"/>
  <c r="DM33" i="1"/>
  <c r="DK33" i="1"/>
  <c r="DK32" i="1" s="1"/>
  <c r="DI33" i="1"/>
  <c r="DI32" i="1" s="1"/>
  <c r="DG33" i="1"/>
  <c r="DG32" i="1" s="1"/>
  <c r="DE33" i="1"/>
  <c r="DE32" i="1" s="1"/>
  <c r="DC33" i="1"/>
  <c r="DC32" i="1" s="1"/>
  <c r="DA33" i="1"/>
  <c r="DA32" i="1" s="1"/>
  <c r="CY33" i="1"/>
  <c r="CY32" i="1" s="1"/>
  <c r="CW33" i="1"/>
  <c r="CW32" i="1" s="1"/>
  <c r="CU33" i="1"/>
  <c r="CU32" i="1" s="1"/>
  <c r="CS33" i="1"/>
  <c r="CS32" i="1" s="1"/>
  <c r="CQ33" i="1"/>
  <c r="CQ32" i="1" s="1"/>
  <c r="CO33" i="1"/>
  <c r="CM33" i="1"/>
  <c r="CM32" i="1" s="1"/>
  <c r="CK33" i="1"/>
  <c r="CK32" i="1" s="1"/>
  <c r="CI33" i="1"/>
  <c r="CI32" i="1" s="1"/>
  <c r="CG33" i="1"/>
  <c r="CG32" i="1" s="1"/>
  <c r="CE33" i="1"/>
  <c r="CE32" i="1" s="1"/>
  <c r="CC33" i="1"/>
  <c r="CC32" i="1" s="1"/>
  <c r="CA33" i="1"/>
  <c r="BY33" i="1"/>
  <c r="BY32" i="1" s="1"/>
  <c r="BW33" i="1"/>
  <c r="BW32" i="1" s="1"/>
  <c r="BU33" i="1"/>
  <c r="BU32" i="1" s="1"/>
  <c r="BS33" i="1"/>
  <c r="BS32" i="1" s="1"/>
  <c r="BQ33" i="1"/>
  <c r="BO33" i="1"/>
  <c r="BO32" i="1" s="1"/>
  <c r="BM33" i="1"/>
  <c r="BM32" i="1" s="1"/>
  <c r="BK33" i="1"/>
  <c r="BK32" i="1" s="1"/>
  <c r="BI33" i="1"/>
  <c r="BG33" i="1"/>
  <c r="BG32" i="1" s="1"/>
  <c r="BE33" i="1"/>
  <c r="BE32" i="1" s="1"/>
  <c r="BC33" i="1"/>
  <c r="BC32" i="1" s="1"/>
  <c r="BA33" i="1"/>
  <c r="BA32" i="1" s="1"/>
  <c r="AY33" i="1"/>
  <c r="AY32" i="1" s="1"/>
  <c r="AW33" i="1"/>
  <c r="AW32" i="1" s="1"/>
  <c r="AU33" i="1"/>
  <c r="AU32" i="1" s="1"/>
  <c r="AS33" i="1"/>
  <c r="AQ33" i="1"/>
  <c r="AQ32" i="1" s="1"/>
  <c r="AO33" i="1"/>
  <c r="AO32" i="1" s="1"/>
  <c r="AM33" i="1"/>
  <c r="AM32" i="1" s="1"/>
  <c r="AK33" i="1"/>
  <c r="AI33" i="1"/>
  <c r="AI32" i="1" s="1"/>
  <c r="AG33" i="1"/>
  <c r="AG32" i="1" s="1"/>
  <c r="AE33" i="1"/>
  <c r="AE32" i="1" s="1"/>
  <c r="AC33" i="1"/>
  <c r="AC32" i="1" s="1"/>
  <c r="AA33" i="1"/>
  <c r="AA32" i="1" s="1"/>
  <c r="Y33" i="1"/>
  <c r="Y32" i="1" s="1"/>
  <c r="W33" i="1"/>
  <c r="W32" i="1" s="1"/>
  <c r="U33" i="1"/>
  <c r="U32" i="1" s="1"/>
  <c r="S33" i="1"/>
  <c r="S32" i="1" s="1"/>
  <c r="Q33" i="1"/>
  <c r="O33" i="1"/>
  <c r="O32" i="1" s="1"/>
  <c r="M33" i="1"/>
  <c r="EH32" i="1"/>
  <c r="EF32" i="1"/>
  <c r="EE32" i="1"/>
  <c r="EC32" i="1"/>
  <c r="EB32" i="1"/>
  <c r="DZ32" i="1"/>
  <c r="DV32" i="1"/>
  <c r="DU32" i="1"/>
  <c r="DT32" i="1"/>
  <c r="DR32" i="1"/>
  <c r="DP32" i="1"/>
  <c r="DN32" i="1"/>
  <c r="DM32" i="1"/>
  <c r="DL32" i="1"/>
  <c r="DJ32" i="1"/>
  <c r="DH32" i="1"/>
  <c r="DF32" i="1"/>
  <c r="DD32" i="1"/>
  <c r="DB32" i="1"/>
  <c r="CZ32" i="1"/>
  <c r="CX32" i="1"/>
  <c r="CV32" i="1"/>
  <c r="CT32" i="1"/>
  <c r="CR32" i="1"/>
  <c r="CP32" i="1"/>
  <c r="CO32" i="1"/>
  <c r="CN32" i="1"/>
  <c r="CL32" i="1"/>
  <c r="CJ32" i="1"/>
  <c r="CH32" i="1"/>
  <c r="CF32" i="1"/>
  <c r="CD32" i="1"/>
  <c r="CB32" i="1"/>
  <c r="CA32" i="1"/>
  <c r="BZ32" i="1"/>
  <c r="BX32" i="1"/>
  <c r="BV32" i="1"/>
  <c r="BT32" i="1"/>
  <c r="BR32" i="1"/>
  <c r="BQ32" i="1"/>
  <c r="BP32" i="1"/>
  <c r="BN32" i="1"/>
  <c r="BL32" i="1"/>
  <c r="BJ32" i="1"/>
  <c r="BI32" i="1"/>
  <c r="BH32" i="1"/>
  <c r="BF32" i="1"/>
  <c r="BD32" i="1"/>
  <c r="BB32" i="1"/>
  <c r="AZ32" i="1"/>
  <c r="AX32" i="1"/>
  <c r="AV32" i="1"/>
  <c r="AT32" i="1"/>
  <c r="AS32" i="1"/>
  <c r="AR32" i="1"/>
  <c r="AP32" i="1"/>
  <c r="AN32" i="1"/>
  <c r="AL32" i="1"/>
  <c r="AK32" i="1"/>
  <c r="AJ32" i="1"/>
  <c r="AH32" i="1"/>
  <c r="AF32" i="1"/>
  <c r="AD32" i="1"/>
  <c r="AB32" i="1"/>
  <c r="Z32" i="1"/>
  <c r="X32" i="1"/>
  <c r="V32" i="1"/>
  <c r="T32" i="1"/>
  <c r="R32" i="1"/>
  <c r="Q32" i="1"/>
  <c r="P32" i="1"/>
  <c r="N32" i="1"/>
  <c r="M32" i="1"/>
  <c r="L32" i="1"/>
  <c r="EH31" i="1"/>
  <c r="EH30" i="1" s="1"/>
  <c r="EG31" i="1"/>
  <c r="EG30" i="1" s="1"/>
  <c r="EE31" i="1"/>
  <c r="EE30" i="1" s="1"/>
  <c r="EC31" i="1"/>
  <c r="EC30" i="1" s="1"/>
  <c r="EA31" i="1"/>
  <c r="EA30" i="1" s="1"/>
  <c r="DY31" i="1"/>
  <c r="DW31" i="1"/>
  <c r="DW30" i="1" s="1"/>
  <c r="DU31" i="1"/>
  <c r="DU30" i="1" s="1"/>
  <c r="DS31" i="1"/>
  <c r="DS30" i="1" s="1"/>
  <c r="DQ31" i="1"/>
  <c r="DQ30" i="1" s="1"/>
  <c r="DO31" i="1"/>
  <c r="DO30" i="1" s="1"/>
  <c r="DM31" i="1"/>
  <c r="DM30" i="1" s="1"/>
  <c r="DK31" i="1"/>
  <c r="DK30" i="1" s="1"/>
  <c r="DI31" i="1"/>
  <c r="DG31" i="1"/>
  <c r="DG30" i="1" s="1"/>
  <c r="DE31" i="1"/>
  <c r="DE30" i="1" s="1"/>
  <c r="DC31" i="1"/>
  <c r="DC30" i="1" s="1"/>
  <c r="DA31" i="1"/>
  <c r="DA30" i="1" s="1"/>
  <c r="CY31" i="1"/>
  <c r="CY30" i="1" s="1"/>
  <c r="CW31" i="1"/>
  <c r="CW30" i="1" s="1"/>
  <c r="CU31" i="1"/>
  <c r="CU30" i="1" s="1"/>
  <c r="CS31" i="1"/>
  <c r="CQ31" i="1"/>
  <c r="CQ30" i="1" s="1"/>
  <c r="CO31" i="1"/>
  <c r="CO30" i="1" s="1"/>
  <c r="CM31" i="1"/>
  <c r="CM30" i="1" s="1"/>
  <c r="CK31" i="1"/>
  <c r="CK30" i="1" s="1"/>
  <c r="CI31" i="1"/>
  <c r="CI30" i="1" s="1"/>
  <c r="CG31" i="1"/>
  <c r="CG30" i="1" s="1"/>
  <c r="CE31" i="1"/>
  <c r="CE30" i="1" s="1"/>
  <c r="CC31" i="1"/>
  <c r="CA31" i="1"/>
  <c r="CA30" i="1" s="1"/>
  <c r="BY31" i="1"/>
  <c r="BY30" i="1" s="1"/>
  <c r="BW31" i="1"/>
  <c r="BW30" i="1" s="1"/>
  <c r="BU31" i="1"/>
  <c r="BU30" i="1" s="1"/>
  <c r="BS31" i="1"/>
  <c r="BS30" i="1" s="1"/>
  <c r="BQ31" i="1"/>
  <c r="BQ30" i="1" s="1"/>
  <c r="BO31" i="1"/>
  <c r="BO30" i="1" s="1"/>
  <c r="BM31" i="1"/>
  <c r="BK31" i="1"/>
  <c r="BK30" i="1" s="1"/>
  <c r="BI31" i="1"/>
  <c r="BI30" i="1" s="1"/>
  <c r="BG31" i="1"/>
  <c r="BG30" i="1" s="1"/>
  <c r="BE31" i="1"/>
  <c r="BE30" i="1" s="1"/>
  <c r="BC31" i="1"/>
  <c r="BC30" i="1" s="1"/>
  <c r="BA31" i="1"/>
  <c r="BA30" i="1" s="1"/>
  <c r="AY31" i="1"/>
  <c r="AY30" i="1" s="1"/>
  <c r="AW31" i="1"/>
  <c r="AU31" i="1"/>
  <c r="AU30" i="1" s="1"/>
  <c r="AS31" i="1"/>
  <c r="AS30" i="1" s="1"/>
  <c r="AQ31" i="1"/>
  <c r="AQ30" i="1" s="1"/>
  <c r="AO31" i="1"/>
  <c r="AO30" i="1" s="1"/>
  <c r="AM31" i="1"/>
  <c r="AM30" i="1" s="1"/>
  <c r="AK31" i="1"/>
  <c r="AK30" i="1" s="1"/>
  <c r="AI31" i="1"/>
  <c r="AI30" i="1" s="1"/>
  <c r="AG31" i="1"/>
  <c r="AE31" i="1"/>
  <c r="AE30" i="1" s="1"/>
  <c r="AC31" i="1"/>
  <c r="AC30" i="1" s="1"/>
  <c r="AA31" i="1"/>
  <c r="AA30" i="1" s="1"/>
  <c r="Y31" i="1"/>
  <c r="Y30" i="1" s="1"/>
  <c r="W31" i="1"/>
  <c r="W30" i="1" s="1"/>
  <c r="U31" i="1"/>
  <c r="U30" i="1" s="1"/>
  <c r="S31" i="1"/>
  <c r="S30" i="1" s="1"/>
  <c r="Q31" i="1"/>
  <c r="O31" i="1"/>
  <c r="O30" i="1" s="1"/>
  <c r="M31" i="1"/>
  <c r="M30" i="1" s="1"/>
  <c r="EF30" i="1"/>
  <c r="EB30" i="1"/>
  <c r="DZ30" i="1"/>
  <c r="DY30" i="1"/>
  <c r="DV30" i="1"/>
  <c r="DT30" i="1"/>
  <c r="DR30" i="1"/>
  <c r="DP30" i="1"/>
  <c r="DN30" i="1"/>
  <c r="DL30" i="1"/>
  <c r="DJ30" i="1"/>
  <c r="DI30" i="1"/>
  <c r="DH30" i="1"/>
  <c r="DF30" i="1"/>
  <c r="DD30" i="1"/>
  <c r="DB30" i="1"/>
  <c r="CZ30" i="1"/>
  <c r="CX30" i="1"/>
  <c r="CV30" i="1"/>
  <c r="CT30" i="1"/>
  <c r="CS30" i="1"/>
  <c r="CR30" i="1"/>
  <c r="CP30" i="1"/>
  <c r="CN30" i="1"/>
  <c r="CL30" i="1"/>
  <c r="CJ30" i="1"/>
  <c r="CH30" i="1"/>
  <c r="CF30" i="1"/>
  <c r="CD30" i="1"/>
  <c r="CC30" i="1"/>
  <c r="CB30" i="1"/>
  <c r="BZ30" i="1"/>
  <c r="BX30" i="1"/>
  <c r="BV30" i="1"/>
  <c r="BT30" i="1"/>
  <c r="BR30" i="1"/>
  <c r="BP30" i="1"/>
  <c r="BN30" i="1"/>
  <c r="BM30" i="1"/>
  <c r="BL30" i="1"/>
  <c r="BJ30" i="1"/>
  <c r="BH30" i="1"/>
  <c r="BF30" i="1"/>
  <c r="BD30" i="1"/>
  <c r="BB30" i="1"/>
  <c r="AZ30" i="1"/>
  <c r="AX30" i="1"/>
  <c r="AW30" i="1"/>
  <c r="AV30" i="1"/>
  <c r="AT30" i="1"/>
  <c r="AR30" i="1"/>
  <c r="AP30" i="1"/>
  <c r="AN30" i="1"/>
  <c r="AL30" i="1"/>
  <c r="AJ30" i="1"/>
  <c r="AH30" i="1"/>
  <c r="AG30" i="1"/>
  <c r="AF30" i="1"/>
  <c r="AD30" i="1"/>
  <c r="AB30" i="1"/>
  <c r="Z30" i="1"/>
  <c r="X30" i="1"/>
  <c r="V30" i="1"/>
  <c r="T30" i="1"/>
  <c r="R30" i="1"/>
  <c r="Q30" i="1"/>
  <c r="P30" i="1"/>
  <c r="N30" i="1"/>
  <c r="L30" i="1"/>
  <c r="EH29" i="1"/>
  <c r="EG29" i="1"/>
  <c r="EG28" i="1" s="1"/>
  <c r="EE29" i="1"/>
  <c r="EC29" i="1"/>
  <c r="EC28" i="1" s="1"/>
  <c r="EA29" i="1"/>
  <c r="DY29" i="1"/>
  <c r="DY28" i="1" s="1"/>
  <c r="DW29" i="1"/>
  <c r="DW28" i="1" s="1"/>
  <c r="DU29" i="1"/>
  <c r="DU28" i="1" s="1"/>
  <c r="DS29" i="1"/>
  <c r="DQ29" i="1"/>
  <c r="DQ28" i="1" s="1"/>
  <c r="DO29" i="1"/>
  <c r="DO28" i="1" s="1"/>
  <c r="DM29" i="1"/>
  <c r="DM28" i="1" s="1"/>
  <c r="DK29" i="1"/>
  <c r="DK28" i="1" s="1"/>
  <c r="DI29" i="1"/>
  <c r="DI28" i="1" s="1"/>
  <c r="DG29" i="1"/>
  <c r="DG28" i="1" s="1"/>
  <c r="DE29" i="1"/>
  <c r="DE28" i="1" s="1"/>
  <c r="DC29" i="1"/>
  <c r="DC28" i="1" s="1"/>
  <c r="DA29" i="1"/>
  <c r="DA28" i="1" s="1"/>
  <c r="CY29" i="1"/>
  <c r="CY28" i="1" s="1"/>
  <c r="CW29" i="1"/>
  <c r="CW28" i="1" s="1"/>
  <c r="CU29" i="1"/>
  <c r="CU28" i="1" s="1"/>
  <c r="CS29" i="1"/>
  <c r="CS28" i="1" s="1"/>
  <c r="CQ29" i="1"/>
  <c r="CQ28" i="1" s="1"/>
  <c r="CO29" i="1"/>
  <c r="CO28" i="1" s="1"/>
  <c r="CM29" i="1"/>
  <c r="CM28" i="1" s="1"/>
  <c r="CK29" i="1"/>
  <c r="CK28" i="1" s="1"/>
  <c r="CI29" i="1"/>
  <c r="CI28" i="1" s="1"/>
  <c r="CG29" i="1"/>
  <c r="CG28" i="1" s="1"/>
  <c r="CE29" i="1"/>
  <c r="CE28" i="1" s="1"/>
  <c r="CC29" i="1"/>
  <c r="CC28" i="1" s="1"/>
  <c r="CA29" i="1"/>
  <c r="BY29" i="1"/>
  <c r="BY28" i="1" s="1"/>
  <c r="BW29" i="1"/>
  <c r="BW28" i="1" s="1"/>
  <c r="BU29" i="1"/>
  <c r="BS29" i="1"/>
  <c r="BS28" i="1" s="1"/>
  <c r="BQ29" i="1"/>
  <c r="BQ28" i="1" s="1"/>
  <c r="BO29" i="1"/>
  <c r="BO28" i="1" s="1"/>
  <c r="BM29" i="1"/>
  <c r="BM28" i="1" s="1"/>
  <c r="BK29" i="1"/>
  <c r="BK28" i="1" s="1"/>
  <c r="BI29" i="1"/>
  <c r="BI28" i="1" s="1"/>
  <c r="BG29" i="1"/>
  <c r="BG28" i="1" s="1"/>
  <c r="BE29" i="1"/>
  <c r="BE28" i="1" s="1"/>
  <c r="BC29" i="1"/>
  <c r="BC28" i="1" s="1"/>
  <c r="BA29" i="1"/>
  <c r="BA28" i="1" s="1"/>
  <c r="AY29" i="1"/>
  <c r="AW29" i="1"/>
  <c r="AW28" i="1" s="1"/>
  <c r="AU29" i="1"/>
  <c r="AS29" i="1"/>
  <c r="AS28" i="1" s="1"/>
  <c r="AQ29" i="1"/>
  <c r="AQ28" i="1" s="1"/>
  <c r="AO29" i="1"/>
  <c r="AO28" i="1" s="1"/>
  <c r="AM29" i="1"/>
  <c r="AM28" i="1" s="1"/>
  <c r="AK29" i="1"/>
  <c r="AK28" i="1" s="1"/>
  <c r="AI29" i="1"/>
  <c r="AI28" i="1" s="1"/>
  <c r="AG29" i="1"/>
  <c r="AG28" i="1" s="1"/>
  <c r="AE29" i="1"/>
  <c r="AE28" i="1" s="1"/>
  <c r="AC29" i="1"/>
  <c r="AC28" i="1" s="1"/>
  <c r="AA29" i="1"/>
  <c r="AA28" i="1" s="1"/>
  <c r="Y29" i="1"/>
  <c r="Y28" i="1" s="1"/>
  <c r="W29" i="1"/>
  <c r="W28" i="1" s="1"/>
  <c r="U29" i="1"/>
  <c r="U28" i="1" s="1"/>
  <c r="S29" i="1"/>
  <c r="S28" i="1" s="1"/>
  <c r="Q29" i="1"/>
  <c r="Q28" i="1" s="1"/>
  <c r="O29" i="1"/>
  <c r="O28" i="1" s="1"/>
  <c r="M29" i="1"/>
  <c r="M28" i="1" s="1"/>
  <c r="EH28" i="1"/>
  <c r="EF28" i="1"/>
  <c r="EE28" i="1"/>
  <c r="EB28" i="1"/>
  <c r="EA28" i="1"/>
  <c r="DZ28" i="1"/>
  <c r="DV28" i="1"/>
  <c r="DT28" i="1"/>
  <c r="DS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CA28" i="1"/>
  <c r="BZ28" i="1"/>
  <c r="BX28" i="1"/>
  <c r="BV28" i="1"/>
  <c r="BU28" i="1"/>
  <c r="BT28" i="1"/>
  <c r="BR28" i="1"/>
  <c r="BP28" i="1"/>
  <c r="BN28" i="1"/>
  <c r="BL28" i="1"/>
  <c r="BJ28" i="1"/>
  <c r="BH28" i="1"/>
  <c r="BF28" i="1"/>
  <c r="BD28" i="1"/>
  <c r="BB28" i="1"/>
  <c r="AZ28" i="1"/>
  <c r="AY28" i="1"/>
  <c r="AX28" i="1"/>
  <c r="AV28" i="1"/>
  <c r="AU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L28" i="1"/>
  <c r="EG27" i="1"/>
  <c r="EE27" i="1"/>
  <c r="EC27" i="1"/>
  <c r="EA27" i="1"/>
  <c r="DY27" i="1"/>
  <c r="DW27" i="1"/>
  <c r="DU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S201" i="1" s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Q201" i="1" s="1"/>
  <c r="AO27" i="1"/>
  <c r="AO201" i="1" s="1"/>
  <c r="AM27" i="1"/>
  <c r="AK27" i="1"/>
  <c r="AI27" i="1"/>
  <c r="AG27" i="1"/>
  <c r="AE27" i="1"/>
  <c r="AC27" i="1"/>
  <c r="AA27" i="1"/>
  <c r="Y27" i="1"/>
  <c r="W27" i="1"/>
  <c r="U27" i="1"/>
  <c r="R27" i="1"/>
  <c r="EH27" i="1" s="1"/>
  <c r="Q27" i="1"/>
  <c r="O27" i="1"/>
  <c r="M27" i="1"/>
  <c r="EG26" i="1"/>
  <c r="EE26" i="1"/>
  <c r="EC26" i="1"/>
  <c r="EA26" i="1"/>
  <c r="DY26" i="1"/>
  <c r="DW26" i="1"/>
  <c r="DU26" i="1"/>
  <c r="DS26" i="1"/>
  <c r="DQ26" i="1"/>
  <c r="DO26" i="1"/>
  <c r="DM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R26" i="1"/>
  <c r="EH26" i="1" s="1"/>
  <c r="Q26" i="1"/>
  <c r="O26" i="1"/>
  <c r="M26" i="1"/>
  <c r="EH25" i="1"/>
  <c r="EG25" i="1"/>
  <c r="S25" i="1"/>
  <c r="G25" i="1"/>
  <c r="EH24" i="1"/>
  <c r="EG24" i="1"/>
  <c r="S24" i="1"/>
  <c r="G24" i="1"/>
  <c r="EH23" i="1"/>
  <c r="EG23" i="1"/>
  <c r="S23" i="1"/>
  <c r="G23" i="1"/>
  <c r="EH22" i="1"/>
  <c r="EG22" i="1"/>
  <c r="S22" i="1"/>
  <c r="G22" i="1"/>
  <c r="EH21" i="1"/>
  <c r="EG21" i="1"/>
  <c r="S21" i="1"/>
  <c r="G21" i="1"/>
  <c r="EH20" i="1"/>
  <c r="EG20" i="1"/>
  <c r="S20" i="1"/>
  <c r="G20" i="1"/>
  <c r="EG19" i="1"/>
  <c r="EE19" i="1"/>
  <c r="EC19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R19" i="1"/>
  <c r="EH19" i="1" s="1"/>
  <c r="Q19" i="1"/>
  <c r="O19" i="1"/>
  <c r="M19" i="1"/>
  <c r="EG18" i="1"/>
  <c r="EE18" i="1"/>
  <c r="EC18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R18" i="1"/>
  <c r="EH18" i="1" s="1"/>
  <c r="Q18" i="1"/>
  <c r="O18" i="1"/>
  <c r="M18" i="1"/>
  <c r="EG17" i="1"/>
  <c r="EE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R17" i="1"/>
  <c r="Q17" i="1"/>
  <c r="O17" i="1"/>
  <c r="M17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R16" i="1"/>
  <c r="EH16" i="1" s="1"/>
  <c r="Q16" i="1"/>
  <c r="O16" i="1"/>
  <c r="M16" i="1"/>
  <c r="EH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EF14" i="1"/>
  <c r="EB14" i="1"/>
  <c r="DZ14" i="1"/>
  <c r="DV14" i="1"/>
  <c r="DT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P14" i="1"/>
  <c r="N14" i="1"/>
  <c r="L14" i="1"/>
  <c r="DK62" i="1" l="1"/>
  <c r="EA62" i="1"/>
  <c r="AC166" i="1"/>
  <c r="AS166" i="1"/>
  <c r="DE166" i="1"/>
  <c r="BK62" i="1"/>
  <c r="CA62" i="1"/>
  <c r="CI62" i="1"/>
  <c r="CQ62" i="1"/>
  <c r="CY62" i="1"/>
  <c r="DG62" i="1"/>
  <c r="DO62" i="1"/>
  <c r="DW62" i="1"/>
  <c r="EE62" i="1"/>
  <c r="BE166" i="1"/>
  <c r="BM166" i="1"/>
  <c r="CC166" i="1"/>
  <c r="CK166" i="1"/>
  <c r="CS166" i="1"/>
  <c r="DA166" i="1"/>
  <c r="DI166" i="1"/>
  <c r="DQ166" i="1"/>
  <c r="DY166" i="1"/>
  <c r="EG166" i="1"/>
  <c r="S166" i="1"/>
  <c r="AQ166" i="1"/>
  <c r="AY166" i="1"/>
  <c r="BG166" i="1"/>
  <c r="BO166" i="1"/>
  <c r="BW166" i="1"/>
  <c r="CM166" i="1"/>
  <c r="DC166" i="1"/>
  <c r="DS166" i="1"/>
  <c r="EA166" i="1"/>
  <c r="AO62" i="1"/>
  <c r="AW62" i="1"/>
  <c r="BE62" i="1"/>
  <c r="BM62" i="1"/>
  <c r="BU62" i="1"/>
  <c r="CC62" i="1"/>
  <c r="CK62" i="1"/>
  <c r="CS62" i="1"/>
  <c r="DA62" i="1"/>
  <c r="DI62" i="1"/>
  <c r="DQ62" i="1"/>
  <c r="EG62" i="1"/>
  <c r="AA14" i="1"/>
  <c r="AI14" i="1"/>
  <c r="AY14" i="1"/>
  <c r="BG14" i="1"/>
  <c r="BO14" i="1"/>
  <c r="BW14" i="1"/>
  <c r="CE14" i="1"/>
  <c r="CM14" i="1"/>
  <c r="CU14" i="1"/>
  <c r="DC14" i="1"/>
  <c r="DK14" i="1"/>
  <c r="EA14" i="1"/>
  <c r="Q72" i="1"/>
  <c r="Y72" i="1"/>
  <c r="AG72" i="1"/>
  <c r="AO72" i="1"/>
  <c r="BE72" i="1"/>
  <c r="CK72" i="1"/>
  <c r="DQ72" i="1"/>
  <c r="BA72" i="1"/>
  <c r="CW72" i="1"/>
  <c r="EC72" i="1"/>
  <c r="AQ14" i="1"/>
  <c r="DS14" i="1"/>
  <c r="EF190" i="1"/>
  <c r="EF198" i="1" s="1"/>
  <c r="O14" i="1"/>
  <c r="AE14" i="1"/>
  <c r="BC14" i="1"/>
  <c r="BS14" i="1"/>
  <c r="CI14" i="1"/>
  <c r="DG14" i="1"/>
  <c r="DW14" i="1"/>
  <c r="EI21" i="1"/>
  <c r="EI25" i="1"/>
  <c r="BO62" i="1"/>
  <c r="AH72" i="1"/>
  <c r="AQ72" i="1"/>
  <c r="AY72" i="1"/>
  <c r="BG72" i="1"/>
  <c r="BO72" i="1"/>
  <c r="BW72" i="1"/>
  <c r="CE72" i="1"/>
  <c r="CM72" i="1"/>
  <c r="CU72" i="1"/>
  <c r="DC72" i="1"/>
  <c r="DK72" i="1"/>
  <c r="DS72" i="1"/>
  <c r="EA72" i="1"/>
  <c r="M14" i="1"/>
  <c r="AU14" i="1"/>
  <c r="CQ14" i="1"/>
  <c r="AC72" i="1"/>
  <c r="BQ72" i="1"/>
  <c r="DM72" i="1"/>
  <c r="EI83" i="1"/>
  <c r="EI85" i="1"/>
  <c r="W14" i="1"/>
  <c r="AM14" i="1"/>
  <c r="BK14" i="1"/>
  <c r="CA14" i="1"/>
  <c r="CY14" i="1"/>
  <c r="DO14" i="1"/>
  <c r="EI20" i="1"/>
  <c r="U48" i="1"/>
  <c r="AK48" i="1"/>
  <c r="BA48" i="1"/>
  <c r="BQ48" i="1"/>
  <c r="CG48" i="1"/>
  <c r="CW48" i="1"/>
  <c r="DM48" i="1"/>
  <c r="EC48" i="1"/>
  <c r="T35" i="1"/>
  <c r="T190" i="1" s="1"/>
  <c r="T198" i="1" s="1"/>
  <c r="CY115" i="1"/>
  <c r="O122" i="1"/>
  <c r="W122" i="1"/>
  <c r="AU122" i="1"/>
  <c r="EE122" i="1"/>
  <c r="EI45" i="1"/>
  <c r="EI58" i="1"/>
  <c r="EI59" i="1"/>
  <c r="U72" i="1"/>
  <c r="CG72" i="1"/>
  <c r="DY101" i="1"/>
  <c r="AO101" i="1"/>
  <c r="BE101" i="1"/>
  <c r="BU101" i="1"/>
  <c r="CK101" i="1"/>
  <c r="DA101" i="1"/>
  <c r="DQ101" i="1"/>
  <c r="O51" i="1"/>
  <c r="AE51" i="1"/>
  <c r="AU51" i="1"/>
  <c r="BK51" i="1"/>
  <c r="CA51" i="1"/>
  <c r="CQ51" i="1"/>
  <c r="DG51" i="1"/>
  <c r="DW51" i="1"/>
  <c r="EE51" i="1"/>
  <c r="S69" i="1"/>
  <c r="AA69" i="1"/>
  <c r="AQ69" i="1"/>
  <c r="AY69" i="1"/>
  <c r="BG69" i="1"/>
  <c r="BW69" i="1"/>
  <c r="CE69" i="1"/>
  <c r="CM69" i="1"/>
  <c r="DC69" i="1"/>
  <c r="DK69" i="1"/>
  <c r="DS69" i="1"/>
  <c r="S77" i="1"/>
  <c r="AA77" i="1"/>
  <c r="AI77" i="1"/>
  <c r="AQ77" i="1"/>
  <c r="AY77" i="1"/>
  <c r="BG77" i="1"/>
  <c r="BO77" i="1"/>
  <c r="BW77" i="1"/>
  <c r="CE77" i="1"/>
  <c r="CM77" i="1"/>
  <c r="CU77" i="1"/>
  <c r="DC77" i="1"/>
  <c r="DK77" i="1"/>
  <c r="DS77" i="1"/>
  <c r="EA77" i="1"/>
  <c r="AA122" i="1"/>
  <c r="S62" i="1"/>
  <c r="AA62" i="1"/>
  <c r="AQ62" i="1"/>
  <c r="BG62" i="1"/>
  <c r="BW62" i="1"/>
  <c r="CM62" i="1"/>
  <c r="DC62" i="1"/>
  <c r="DS62" i="1"/>
  <c r="O72" i="1"/>
  <c r="W72" i="1"/>
  <c r="AE72" i="1"/>
  <c r="AM72" i="1"/>
  <c r="AU72" i="1"/>
  <c r="BC72" i="1"/>
  <c r="BK72" i="1"/>
  <c r="BS72" i="1"/>
  <c r="CA72" i="1"/>
  <c r="CI72" i="1"/>
  <c r="CQ72" i="1"/>
  <c r="CY72" i="1"/>
  <c r="DG72" i="1"/>
  <c r="DO72" i="1"/>
  <c r="DW72" i="1"/>
  <c r="EE72" i="1"/>
  <c r="EI104" i="1"/>
  <c r="EI116" i="1"/>
  <c r="Q132" i="1"/>
  <c r="AG132" i="1"/>
  <c r="AW132" i="1"/>
  <c r="BM132" i="1"/>
  <c r="CC132" i="1"/>
  <c r="CS132" i="1"/>
  <c r="DI132" i="1"/>
  <c r="EI138" i="1"/>
  <c r="DY171" i="1"/>
  <c r="EG177" i="1"/>
  <c r="EI134" i="1"/>
  <c r="AC132" i="1"/>
  <c r="AS132" i="1"/>
  <c r="BI132" i="1"/>
  <c r="BY132" i="1"/>
  <c r="CO132" i="1"/>
  <c r="DE132" i="1"/>
  <c r="DU132" i="1"/>
  <c r="EI135" i="1"/>
  <c r="EI150" i="1"/>
  <c r="DY137" i="1"/>
  <c r="AO132" i="1"/>
  <c r="BE132" i="1"/>
  <c r="BU132" i="1"/>
  <c r="CK132" i="1"/>
  <c r="DA132" i="1"/>
  <c r="DQ132" i="1"/>
  <c r="EI154" i="1"/>
  <c r="EI155" i="1"/>
  <c r="DY162" i="1"/>
  <c r="O177" i="1"/>
  <c r="W177" i="1"/>
  <c r="AE177" i="1"/>
  <c r="AM177" i="1"/>
  <c r="AU177" i="1"/>
  <c r="BC177" i="1"/>
  <c r="BK177" i="1"/>
  <c r="BS177" i="1"/>
  <c r="CA177" i="1"/>
  <c r="CI177" i="1"/>
  <c r="CQ177" i="1"/>
  <c r="DY62" i="1"/>
  <c r="EI105" i="1"/>
  <c r="EI113" i="1"/>
  <c r="EI114" i="1"/>
  <c r="EI64" i="1"/>
  <c r="EI67" i="1"/>
  <c r="EI91" i="1"/>
  <c r="DY132" i="1"/>
  <c r="EI165" i="1"/>
  <c r="EI170" i="1"/>
  <c r="EH177" i="1"/>
  <c r="DY122" i="1"/>
  <c r="EH144" i="1"/>
  <c r="EI161" i="1"/>
  <c r="EI160" i="1" s="1"/>
  <c r="G19" i="1"/>
  <c r="U14" i="1"/>
  <c r="AC14" i="1"/>
  <c r="AK14" i="1"/>
  <c r="AS14" i="1"/>
  <c r="BA14" i="1"/>
  <c r="BI14" i="1"/>
  <c r="BQ14" i="1"/>
  <c r="BY14" i="1"/>
  <c r="CG14" i="1"/>
  <c r="CO14" i="1"/>
  <c r="CW14" i="1"/>
  <c r="DE14" i="1"/>
  <c r="DM14" i="1"/>
  <c r="DU14" i="1"/>
  <c r="EC14" i="1"/>
  <c r="S16" i="1"/>
  <c r="EI16" i="1" s="1"/>
  <c r="Y14" i="1"/>
  <c r="AG14" i="1"/>
  <c r="AO14" i="1"/>
  <c r="AW14" i="1"/>
  <c r="BE14" i="1"/>
  <c r="BM14" i="1"/>
  <c r="BU14" i="1"/>
  <c r="CC14" i="1"/>
  <c r="CK14" i="1"/>
  <c r="CS14" i="1"/>
  <c r="DA14" i="1"/>
  <c r="DI14" i="1"/>
  <c r="DQ14" i="1"/>
  <c r="DY14" i="1"/>
  <c r="S27" i="1"/>
  <c r="S201" i="1" s="1"/>
  <c r="R14" i="1"/>
  <c r="R190" i="1" s="1"/>
  <c r="R198" i="1" s="1"/>
  <c r="S18" i="1"/>
  <c r="EI18" i="1" s="1"/>
  <c r="EI22" i="1"/>
  <c r="EI23" i="1"/>
  <c r="EI38" i="1"/>
  <c r="EI37" i="1" s="1"/>
  <c r="EG14" i="1"/>
  <c r="Q14" i="1"/>
  <c r="EE14" i="1"/>
  <c r="S19" i="1"/>
  <c r="EI19" i="1" s="1"/>
  <c r="EI24" i="1"/>
  <c r="EI31" i="1"/>
  <c r="EI30" i="1" s="1"/>
  <c r="EI42" i="1"/>
  <c r="AC43" i="1"/>
  <c r="AK43" i="1"/>
  <c r="AS43" i="1"/>
  <c r="BA43" i="1"/>
  <c r="BI43" i="1"/>
  <c r="BQ43" i="1"/>
  <c r="BY43" i="1"/>
  <c r="CG43" i="1"/>
  <c r="CO43" i="1"/>
  <c r="CW43" i="1"/>
  <c r="DE43" i="1"/>
  <c r="DM43" i="1"/>
  <c r="DU43" i="1"/>
  <c r="EC43" i="1"/>
  <c r="EI47" i="1"/>
  <c r="EI46" i="1" s="1"/>
  <c r="M46" i="1"/>
  <c r="U36" i="1"/>
  <c r="U35" i="1" s="1"/>
  <c r="EI33" i="1"/>
  <c r="EI34" i="1"/>
  <c r="EI40" i="1"/>
  <c r="EI41" i="1"/>
  <c r="EI39" i="1" s="1"/>
  <c r="EI49" i="1"/>
  <c r="EI54" i="1"/>
  <c r="EI55" i="1"/>
  <c r="O62" i="1"/>
  <c r="W62" i="1"/>
  <c r="AE62" i="1"/>
  <c r="Q62" i="1"/>
  <c r="Y62" i="1"/>
  <c r="AG62" i="1"/>
  <c r="M66" i="1"/>
  <c r="Q66" i="1"/>
  <c r="Y66" i="1"/>
  <c r="BE66" i="1"/>
  <c r="BM66" i="1"/>
  <c r="BU66" i="1"/>
  <c r="CC66" i="1"/>
  <c r="CK66" i="1"/>
  <c r="CS66" i="1"/>
  <c r="DA66" i="1"/>
  <c r="DI66" i="1"/>
  <c r="DQ66" i="1"/>
  <c r="DY66" i="1"/>
  <c r="Q69" i="1"/>
  <c r="Y69" i="1"/>
  <c r="AG69" i="1"/>
  <c r="AO69" i="1"/>
  <c r="AW69" i="1"/>
  <c r="BE69" i="1"/>
  <c r="BM69" i="1"/>
  <c r="BU69" i="1"/>
  <c r="CC69" i="1"/>
  <c r="CK69" i="1"/>
  <c r="CS69" i="1"/>
  <c r="DA69" i="1"/>
  <c r="DI69" i="1"/>
  <c r="DQ69" i="1"/>
  <c r="DY69" i="1"/>
  <c r="EG69" i="1"/>
  <c r="AS72" i="1"/>
  <c r="BI72" i="1"/>
  <c r="BY72" i="1"/>
  <c r="CO72" i="1"/>
  <c r="DE72" i="1"/>
  <c r="DU72" i="1"/>
  <c r="EI88" i="1"/>
  <c r="BK82" i="1"/>
  <c r="CQ82" i="1"/>
  <c r="DG82" i="1"/>
  <c r="DW82" i="1"/>
  <c r="EE82" i="1"/>
  <c r="M82" i="1"/>
  <c r="AC82" i="1"/>
  <c r="EH101" i="1"/>
  <c r="S101" i="1"/>
  <c r="AY101" i="1"/>
  <c r="BG101" i="1"/>
  <c r="BO101" i="1"/>
  <c r="BW101" i="1"/>
  <c r="CE101" i="1"/>
  <c r="CM101" i="1"/>
  <c r="CU101" i="1"/>
  <c r="DC101" i="1"/>
  <c r="DK101" i="1"/>
  <c r="DS101" i="1"/>
  <c r="EA101" i="1"/>
  <c r="AG101" i="1"/>
  <c r="Q108" i="1"/>
  <c r="Y108" i="1"/>
  <c r="AG108" i="1"/>
  <c r="AO108" i="1"/>
  <c r="AW108" i="1"/>
  <c r="BE108" i="1"/>
  <c r="BM108" i="1"/>
  <c r="BU108" i="1"/>
  <c r="CC108" i="1"/>
  <c r="CK108" i="1"/>
  <c r="CS108" i="1"/>
  <c r="DA108" i="1"/>
  <c r="DI108" i="1"/>
  <c r="DQ108" i="1"/>
  <c r="DY108" i="1"/>
  <c r="Q51" i="1"/>
  <c r="Y51" i="1"/>
  <c r="AG51" i="1"/>
  <c r="AO51" i="1"/>
  <c r="AW51" i="1"/>
  <c r="BE51" i="1"/>
  <c r="BM51" i="1"/>
  <c r="BU51" i="1"/>
  <c r="CC51" i="1"/>
  <c r="CK51" i="1"/>
  <c r="CS51" i="1"/>
  <c r="DA51" i="1"/>
  <c r="DI51" i="1"/>
  <c r="DQ51" i="1"/>
  <c r="DY51" i="1"/>
  <c r="EI56" i="1"/>
  <c r="EI57" i="1"/>
  <c r="M69" i="1"/>
  <c r="U69" i="1"/>
  <c r="AC69" i="1"/>
  <c r="AK69" i="1"/>
  <c r="AS69" i="1"/>
  <c r="BA69" i="1"/>
  <c r="BI69" i="1"/>
  <c r="BQ69" i="1"/>
  <c r="BY69" i="1"/>
  <c r="CG69" i="1"/>
  <c r="CO69" i="1"/>
  <c r="CW69" i="1"/>
  <c r="DE69" i="1"/>
  <c r="DM69" i="1"/>
  <c r="DU69" i="1"/>
  <c r="EC69" i="1"/>
  <c r="AW72" i="1"/>
  <c r="BM72" i="1"/>
  <c r="BU72" i="1"/>
  <c r="CC72" i="1"/>
  <c r="CS72" i="1"/>
  <c r="DA72" i="1"/>
  <c r="DI72" i="1"/>
  <c r="DY72" i="1"/>
  <c r="EG72" i="1"/>
  <c r="Q77" i="1"/>
  <c r="Y77" i="1"/>
  <c r="AG77" i="1"/>
  <c r="AO77" i="1"/>
  <c r="AW77" i="1"/>
  <c r="BE77" i="1"/>
  <c r="BM77" i="1"/>
  <c r="BU77" i="1"/>
  <c r="CC77" i="1"/>
  <c r="CK77" i="1"/>
  <c r="CS77" i="1"/>
  <c r="DA77" i="1"/>
  <c r="DI77" i="1"/>
  <c r="DQ77" i="1"/>
  <c r="DY77" i="1"/>
  <c r="EI89" i="1"/>
  <c r="EI90" i="1"/>
  <c r="BG82" i="1"/>
  <c r="BW82" i="1"/>
  <c r="CM82" i="1"/>
  <c r="DC82" i="1"/>
  <c r="DS82" i="1"/>
  <c r="EI99" i="1"/>
  <c r="EI103" i="1"/>
  <c r="AS82" i="1"/>
  <c r="EI109" i="1"/>
  <c r="U108" i="1"/>
  <c r="AC108" i="1"/>
  <c r="AK108" i="1"/>
  <c r="AS108" i="1"/>
  <c r="BA108" i="1"/>
  <c r="BI108" i="1"/>
  <c r="BQ108" i="1"/>
  <c r="BY108" i="1"/>
  <c r="CG108" i="1"/>
  <c r="CO108" i="1"/>
  <c r="CW108" i="1"/>
  <c r="DE108" i="1"/>
  <c r="DM108" i="1"/>
  <c r="EI52" i="1"/>
  <c r="M51" i="1"/>
  <c r="U51" i="1"/>
  <c r="AC51" i="1"/>
  <c r="AK51" i="1"/>
  <c r="AS51" i="1"/>
  <c r="BA51" i="1"/>
  <c r="BI51" i="1"/>
  <c r="BQ51" i="1"/>
  <c r="BY51" i="1"/>
  <c r="CG51" i="1"/>
  <c r="CO51" i="1"/>
  <c r="CW51" i="1"/>
  <c r="DE51" i="1"/>
  <c r="DM51" i="1"/>
  <c r="DU51" i="1"/>
  <c r="EC51" i="1"/>
  <c r="EI60" i="1"/>
  <c r="EI61" i="1"/>
  <c r="EI65" i="1"/>
  <c r="EH72" i="1"/>
  <c r="S72" i="1"/>
  <c r="AA72" i="1"/>
  <c r="EI80" i="1"/>
  <c r="EI93" i="1"/>
  <c r="EG101" i="1"/>
  <c r="EI106" i="1"/>
  <c r="EI107" i="1"/>
  <c r="S108" i="1"/>
  <c r="AA108" i="1"/>
  <c r="AI108" i="1"/>
  <c r="AQ108" i="1"/>
  <c r="AY108" i="1"/>
  <c r="BG108" i="1"/>
  <c r="BO108" i="1"/>
  <c r="BW108" i="1"/>
  <c r="CE108" i="1"/>
  <c r="CM108" i="1"/>
  <c r="CU108" i="1"/>
  <c r="DC108" i="1"/>
  <c r="DK108" i="1"/>
  <c r="DS108" i="1"/>
  <c r="EA108" i="1"/>
  <c r="CQ115" i="1"/>
  <c r="DG115" i="1"/>
  <c r="DW115" i="1"/>
  <c r="EE115" i="1"/>
  <c r="EI119" i="1"/>
  <c r="EI118" i="1" s="1"/>
  <c r="EH122" i="1"/>
  <c r="AY122" i="1"/>
  <c r="BG122" i="1"/>
  <c r="BO122" i="1"/>
  <c r="BW122" i="1"/>
  <c r="CE122" i="1"/>
  <c r="CM122" i="1"/>
  <c r="CU122" i="1"/>
  <c r="DC122" i="1"/>
  <c r="DK122" i="1"/>
  <c r="DS122" i="1"/>
  <c r="EA122" i="1"/>
  <c r="EI127" i="1"/>
  <c r="EI126" i="1" s="1"/>
  <c r="EI131" i="1"/>
  <c r="EI130" i="1" s="1"/>
  <c r="AI136" i="1"/>
  <c r="EI136" i="1" s="1"/>
  <c r="O137" i="1"/>
  <c r="W137" i="1"/>
  <c r="AE137" i="1"/>
  <c r="AM137" i="1"/>
  <c r="AU137" i="1"/>
  <c r="BC137" i="1"/>
  <c r="BK137" i="1"/>
  <c r="BS137" i="1"/>
  <c r="CA137" i="1"/>
  <c r="CI137" i="1"/>
  <c r="CQ137" i="1"/>
  <c r="CY137" i="1"/>
  <c r="DG137" i="1"/>
  <c r="DO137" i="1"/>
  <c r="DW137" i="1"/>
  <c r="EE137" i="1"/>
  <c r="EI139" i="1"/>
  <c r="EI140" i="1"/>
  <c r="DU108" i="1"/>
  <c r="EC108" i="1"/>
  <c r="EI110" i="1"/>
  <c r="M115" i="1"/>
  <c r="EI124" i="1"/>
  <c r="M132" i="1"/>
  <c r="S132" i="1"/>
  <c r="AA132" i="1"/>
  <c r="M137" i="1"/>
  <c r="EI141" i="1"/>
  <c r="EH166" i="1"/>
  <c r="AE108" i="1"/>
  <c r="AM108" i="1"/>
  <c r="AU108" i="1"/>
  <c r="BC108" i="1"/>
  <c r="BK108" i="1"/>
  <c r="BS108" i="1"/>
  <c r="CA108" i="1"/>
  <c r="CI108" i="1"/>
  <c r="CQ108" i="1"/>
  <c r="CY108" i="1"/>
  <c r="DG108" i="1"/>
  <c r="DO108" i="1"/>
  <c r="DW108" i="1"/>
  <c r="EI111" i="1"/>
  <c r="EI112" i="1"/>
  <c r="CM115" i="1"/>
  <c r="CU115" i="1"/>
  <c r="DC115" i="1"/>
  <c r="DK115" i="1"/>
  <c r="DS115" i="1"/>
  <c r="EA115" i="1"/>
  <c r="CK115" i="1"/>
  <c r="CS115" i="1"/>
  <c r="DA115" i="1"/>
  <c r="DI115" i="1"/>
  <c r="DQ115" i="1"/>
  <c r="DY115" i="1"/>
  <c r="BC122" i="1"/>
  <c r="BK122" i="1"/>
  <c r="BS122" i="1"/>
  <c r="CA122" i="1"/>
  <c r="CI122" i="1"/>
  <c r="CQ122" i="1"/>
  <c r="CY122" i="1"/>
  <c r="DG122" i="1"/>
  <c r="DO122" i="1"/>
  <c r="DW122" i="1"/>
  <c r="EI125" i="1"/>
  <c r="EI129" i="1"/>
  <c r="EI128" i="1" s="1"/>
  <c r="EI133" i="1"/>
  <c r="EH137" i="1"/>
  <c r="S137" i="1"/>
  <c r="AA137" i="1"/>
  <c r="AI137" i="1"/>
  <c r="AQ137" i="1"/>
  <c r="AY137" i="1"/>
  <c r="BG137" i="1"/>
  <c r="BO137" i="1"/>
  <c r="BW137" i="1"/>
  <c r="CE137" i="1"/>
  <c r="CM137" i="1"/>
  <c r="CU137" i="1"/>
  <c r="DC137" i="1"/>
  <c r="DK137" i="1"/>
  <c r="DS137" i="1"/>
  <c r="EA137" i="1"/>
  <c r="EI143" i="1"/>
  <c r="EE144" i="1"/>
  <c r="EI146" i="1"/>
  <c r="U144" i="1"/>
  <c r="AC144" i="1"/>
  <c r="AK144" i="1"/>
  <c r="AS144" i="1"/>
  <c r="BA144" i="1"/>
  <c r="BI144" i="1"/>
  <c r="BQ144" i="1"/>
  <c r="BY144" i="1"/>
  <c r="CG144" i="1"/>
  <c r="CO144" i="1"/>
  <c r="CW144" i="1"/>
  <c r="DE144" i="1"/>
  <c r="DM144" i="1"/>
  <c r="DU144" i="1"/>
  <c r="EC144" i="1"/>
  <c r="S151" i="1"/>
  <c r="AA151" i="1"/>
  <c r="AI151" i="1"/>
  <c r="AQ151" i="1"/>
  <c r="AY151" i="1"/>
  <c r="BG151" i="1"/>
  <c r="BO151" i="1"/>
  <c r="BW151" i="1"/>
  <c r="CE151" i="1"/>
  <c r="CM151" i="1"/>
  <c r="CU151" i="1"/>
  <c r="DC151" i="1"/>
  <c r="DK151" i="1"/>
  <c r="DS151" i="1"/>
  <c r="EA151" i="1"/>
  <c r="EH151" i="1"/>
  <c r="EI158" i="1"/>
  <c r="EI159" i="1"/>
  <c r="AH166" i="1"/>
  <c r="EH171" i="1"/>
  <c r="EI176" i="1"/>
  <c r="EI178" i="1"/>
  <c r="Q144" i="1"/>
  <c r="Y144" i="1"/>
  <c r="AG144" i="1"/>
  <c r="AO144" i="1"/>
  <c r="AW144" i="1"/>
  <c r="BE144" i="1"/>
  <c r="BM144" i="1"/>
  <c r="BU144" i="1"/>
  <c r="CC144" i="1"/>
  <c r="CK144" i="1"/>
  <c r="CS144" i="1"/>
  <c r="DA144" i="1"/>
  <c r="DI144" i="1"/>
  <c r="DQ144" i="1"/>
  <c r="DY144" i="1"/>
  <c r="EI148" i="1"/>
  <c r="EI149" i="1"/>
  <c r="EI152" i="1"/>
  <c r="EI153" i="1"/>
  <c r="EI163" i="1"/>
  <c r="EI164" i="1"/>
  <c r="EI168" i="1"/>
  <c r="EI169" i="1"/>
  <c r="EI172" i="1"/>
  <c r="BA171" i="1"/>
  <c r="BI171" i="1"/>
  <c r="BQ171" i="1"/>
  <c r="BY171" i="1"/>
  <c r="CG171" i="1"/>
  <c r="CO171" i="1"/>
  <c r="CW171" i="1"/>
  <c r="DE171" i="1"/>
  <c r="DM171" i="1"/>
  <c r="DU171" i="1"/>
  <c r="EC171" i="1"/>
  <c r="BG171" i="1"/>
  <c r="CM171" i="1"/>
  <c r="EE177" i="1"/>
  <c r="EI179" i="1"/>
  <c r="EI180" i="1"/>
  <c r="EI142" i="1"/>
  <c r="EI145" i="1"/>
  <c r="M151" i="1"/>
  <c r="EI156" i="1"/>
  <c r="EI157" i="1"/>
  <c r="M162" i="1"/>
  <c r="AI167" i="1"/>
  <c r="AI166" i="1" s="1"/>
  <c r="O171" i="1"/>
  <c r="W171" i="1"/>
  <c r="AE171" i="1"/>
  <c r="AM171" i="1"/>
  <c r="AU171" i="1"/>
  <c r="BS171" i="1"/>
  <c r="CA171" i="1"/>
  <c r="CY171" i="1"/>
  <c r="DG171" i="1"/>
  <c r="EE171" i="1"/>
  <c r="EI174" i="1"/>
  <c r="EI175" i="1"/>
  <c r="EI182" i="1"/>
  <c r="EI184" i="1"/>
  <c r="EI185" i="1"/>
  <c r="EI186" i="1"/>
  <c r="EI187" i="1"/>
  <c r="EI188" i="1"/>
  <c r="EI189" i="1"/>
  <c r="EH35" i="1"/>
  <c r="EI95" i="1"/>
  <c r="EI102" i="1"/>
  <c r="EI101" i="1" s="1"/>
  <c r="M101" i="1"/>
  <c r="EI15" i="1"/>
  <c r="EI53" i="1"/>
  <c r="L190" i="1"/>
  <c r="L198" i="1" s="1"/>
  <c r="P190" i="1"/>
  <c r="P198" i="1" s="1"/>
  <c r="X190" i="1"/>
  <c r="X198" i="1" s="1"/>
  <c r="AB190" i="1"/>
  <c r="AB198" i="1" s="1"/>
  <c r="AF190" i="1"/>
  <c r="AF198" i="1" s="1"/>
  <c r="AJ190" i="1"/>
  <c r="AJ198" i="1" s="1"/>
  <c r="AN190" i="1"/>
  <c r="AN198" i="1" s="1"/>
  <c r="AR190" i="1"/>
  <c r="AR198" i="1" s="1"/>
  <c r="AV190" i="1"/>
  <c r="AV198" i="1" s="1"/>
  <c r="AZ190" i="1"/>
  <c r="AZ198" i="1" s="1"/>
  <c r="BD190" i="1"/>
  <c r="BD198" i="1" s="1"/>
  <c r="BH190" i="1"/>
  <c r="BH198" i="1" s="1"/>
  <c r="BL190" i="1"/>
  <c r="BL198" i="1" s="1"/>
  <c r="BP190" i="1"/>
  <c r="BP198" i="1" s="1"/>
  <c r="BT190" i="1"/>
  <c r="BT198" i="1" s="1"/>
  <c r="BX190" i="1"/>
  <c r="BX198" i="1" s="1"/>
  <c r="CB190" i="1"/>
  <c r="CB198" i="1" s="1"/>
  <c r="CF190" i="1"/>
  <c r="CF198" i="1" s="1"/>
  <c r="CJ190" i="1"/>
  <c r="CJ198" i="1" s="1"/>
  <c r="CN190" i="1"/>
  <c r="CN198" i="1" s="1"/>
  <c r="CR190" i="1"/>
  <c r="CR198" i="1" s="1"/>
  <c r="CV190" i="1"/>
  <c r="CV198" i="1" s="1"/>
  <c r="CZ190" i="1"/>
  <c r="CZ198" i="1" s="1"/>
  <c r="DD190" i="1"/>
  <c r="DD198" i="1" s="1"/>
  <c r="DH190" i="1"/>
  <c r="DH198" i="1" s="1"/>
  <c r="DL190" i="1"/>
  <c r="DL198" i="1" s="1"/>
  <c r="DP190" i="1"/>
  <c r="DP198" i="1" s="1"/>
  <c r="DT190" i="1"/>
  <c r="DT198" i="1" s="1"/>
  <c r="DX190" i="1"/>
  <c r="DX198" i="1" s="1"/>
  <c r="EB190" i="1"/>
  <c r="EB198" i="1" s="1"/>
  <c r="S17" i="1"/>
  <c r="EI17" i="1" s="1"/>
  <c r="EH17" i="1"/>
  <c r="O35" i="1"/>
  <c r="EH43" i="1"/>
  <c r="O48" i="1"/>
  <c r="W48" i="1"/>
  <c r="AE48" i="1"/>
  <c r="AM48" i="1"/>
  <c r="AU48" i="1"/>
  <c r="BC48" i="1"/>
  <c r="BK48" i="1"/>
  <c r="BS48" i="1"/>
  <c r="CA48" i="1"/>
  <c r="CI48" i="1"/>
  <c r="CQ48" i="1"/>
  <c r="CY48" i="1"/>
  <c r="DG48" i="1"/>
  <c r="DO48" i="1"/>
  <c r="DW48" i="1"/>
  <c r="EI50" i="1"/>
  <c r="EI48" i="1" s="1"/>
  <c r="EG51" i="1"/>
  <c r="EH66" i="1"/>
  <c r="EI70" i="1"/>
  <c r="U82" i="1"/>
  <c r="AK82" i="1"/>
  <c r="Q82" i="1"/>
  <c r="Q190" i="1" s="1"/>
  <c r="Q198" i="1" s="1"/>
  <c r="Y82" i="1"/>
  <c r="AG82" i="1"/>
  <c r="AO82" i="1"/>
  <c r="AW82" i="1"/>
  <c r="AW190" i="1" s="1"/>
  <c r="AW198" i="1" s="1"/>
  <c r="EI29" i="1"/>
  <c r="EI28" i="1" s="1"/>
  <c r="EH39" i="1"/>
  <c r="EH63" i="1"/>
  <c r="AI63" i="1"/>
  <c r="AI62" i="1" s="1"/>
  <c r="EH77" i="1"/>
  <c r="O82" i="1"/>
  <c r="W82" i="1"/>
  <c r="AE82" i="1"/>
  <c r="AM82" i="1"/>
  <c r="AU82" i="1"/>
  <c r="CA82" i="1"/>
  <c r="N190" i="1"/>
  <c r="N198" i="1" s="1"/>
  <c r="V190" i="1"/>
  <c r="V198" i="1" s="1"/>
  <c r="Z190" i="1"/>
  <c r="Z198" i="1" s="1"/>
  <c r="AD190" i="1"/>
  <c r="AD198" i="1" s="1"/>
  <c r="AH190" i="1"/>
  <c r="AH198" i="1" s="1"/>
  <c r="AL190" i="1"/>
  <c r="AL198" i="1" s="1"/>
  <c r="AP190" i="1"/>
  <c r="AP198" i="1" s="1"/>
  <c r="AT190" i="1"/>
  <c r="AT198" i="1" s="1"/>
  <c r="AX190" i="1"/>
  <c r="AX198" i="1" s="1"/>
  <c r="BB190" i="1"/>
  <c r="BB198" i="1" s="1"/>
  <c r="BF190" i="1"/>
  <c r="BF198" i="1" s="1"/>
  <c r="BJ190" i="1"/>
  <c r="BJ198" i="1" s="1"/>
  <c r="BN190" i="1"/>
  <c r="BN198" i="1" s="1"/>
  <c r="BR190" i="1"/>
  <c r="BR198" i="1" s="1"/>
  <c r="BV190" i="1"/>
  <c r="BV198" i="1" s="1"/>
  <c r="BZ190" i="1"/>
  <c r="BZ198" i="1" s="1"/>
  <c r="CD190" i="1"/>
  <c r="CD198" i="1" s="1"/>
  <c r="CH190" i="1"/>
  <c r="CH198" i="1" s="1"/>
  <c r="CL190" i="1"/>
  <c r="CL198" i="1" s="1"/>
  <c r="CP190" i="1"/>
  <c r="CP198" i="1" s="1"/>
  <c r="CT190" i="1"/>
  <c r="CT198" i="1" s="1"/>
  <c r="CX190" i="1"/>
  <c r="CX198" i="1" s="1"/>
  <c r="DB190" i="1"/>
  <c r="DB198" i="1" s="1"/>
  <c r="DF190" i="1"/>
  <c r="DF198" i="1" s="1"/>
  <c r="DJ190" i="1"/>
  <c r="DJ198" i="1" s="1"/>
  <c r="DN190" i="1"/>
  <c r="DN198" i="1" s="1"/>
  <c r="DR190" i="1"/>
  <c r="DR198" i="1" s="1"/>
  <c r="DV190" i="1"/>
  <c r="DV198" i="1" s="1"/>
  <c r="DZ190" i="1"/>
  <c r="DZ198" i="1" s="1"/>
  <c r="S26" i="1"/>
  <c r="EI26" i="1" s="1"/>
  <c r="EI44" i="1"/>
  <c r="EI43" i="1" s="1"/>
  <c r="S48" i="1"/>
  <c r="AA48" i="1"/>
  <c r="AI48" i="1"/>
  <c r="AQ48" i="1"/>
  <c r="AY48" i="1"/>
  <c r="BG48" i="1"/>
  <c r="BG190" i="1" s="1"/>
  <c r="BG198" i="1" s="1"/>
  <c r="BO48" i="1"/>
  <c r="BW48" i="1"/>
  <c r="CE48" i="1"/>
  <c r="CM48" i="1"/>
  <c r="CM190" i="1" s="1"/>
  <c r="CM198" i="1" s="1"/>
  <c r="CU48" i="1"/>
  <c r="DC48" i="1"/>
  <c r="DK48" i="1"/>
  <c r="DS48" i="1"/>
  <c r="DS190" i="1" s="1"/>
  <c r="DS198" i="1" s="1"/>
  <c r="EA48" i="1"/>
  <c r="EH48" i="1"/>
  <c r="M62" i="1"/>
  <c r="U62" i="1"/>
  <c r="U190" i="1" s="1"/>
  <c r="U198" i="1" s="1"/>
  <c r="AC62" i="1"/>
  <c r="AK62" i="1"/>
  <c r="AS62" i="1"/>
  <c r="BA62" i="1"/>
  <c r="BA190" i="1" s="1"/>
  <c r="BA198" i="1" s="1"/>
  <c r="BI62" i="1"/>
  <c r="BQ62" i="1"/>
  <c r="BY62" i="1"/>
  <c r="CG62" i="1"/>
  <c r="CG190" i="1" s="1"/>
  <c r="CG198" i="1" s="1"/>
  <c r="CO62" i="1"/>
  <c r="CW62" i="1"/>
  <c r="DE62" i="1"/>
  <c r="DM62" i="1"/>
  <c r="DM190" i="1" s="1"/>
  <c r="DM198" i="1" s="1"/>
  <c r="DU62" i="1"/>
  <c r="EC62" i="1"/>
  <c r="EH69" i="1"/>
  <c r="EI76" i="1"/>
  <c r="EI75" i="1" s="1"/>
  <c r="EI79" i="1"/>
  <c r="BC82" i="1"/>
  <c r="BS82" i="1"/>
  <c r="CI82" i="1"/>
  <c r="CY82" i="1"/>
  <c r="DO82" i="1"/>
  <c r="EI68" i="1"/>
  <c r="EI66" i="1" s="1"/>
  <c r="EI71" i="1"/>
  <c r="EI74" i="1"/>
  <c r="S82" i="1"/>
  <c r="AA82" i="1"/>
  <c r="AI82" i="1"/>
  <c r="AQ82" i="1"/>
  <c r="AY82" i="1"/>
  <c r="BO82" i="1"/>
  <c r="CE82" i="1"/>
  <c r="CU82" i="1"/>
  <c r="DK82" i="1"/>
  <c r="EA82" i="1"/>
  <c r="EH82" i="1"/>
  <c r="BE82" i="1"/>
  <c r="BM82" i="1"/>
  <c r="BU82" i="1"/>
  <c r="BU190" i="1" s="1"/>
  <c r="BU198" i="1" s="1"/>
  <c r="CC82" i="1"/>
  <c r="CC190" i="1" s="1"/>
  <c r="CC198" i="1" s="1"/>
  <c r="CK82" i="1"/>
  <c r="CS82" i="1"/>
  <c r="DA82" i="1"/>
  <c r="DI82" i="1"/>
  <c r="DI190" i="1" s="1"/>
  <c r="DI198" i="1" s="1"/>
  <c r="DQ82" i="1"/>
  <c r="DY82" i="1"/>
  <c r="EG82" i="1"/>
  <c r="EI87" i="1"/>
  <c r="EI78" i="1"/>
  <c r="EI81" i="1"/>
  <c r="BA82" i="1"/>
  <c r="BI82" i="1"/>
  <c r="BQ82" i="1"/>
  <c r="BY82" i="1"/>
  <c r="CG82" i="1"/>
  <c r="CO82" i="1"/>
  <c r="CW82" i="1"/>
  <c r="DE82" i="1"/>
  <c r="DM82" i="1"/>
  <c r="DU82" i="1"/>
  <c r="EC82" i="1"/>
  <c r="EI94" i="1"/>
  <c r="EI86" i="1"/>
  <c r="EI92" i="1"/>
  <c r="EI96" i="1"/>
  <c r="AI73" i="1"/>
  <c r="EI84" i="1"/>
  <c r="EI97" i="1"/>
  <c r="EI98" i="1"/>
  <c r="EI100" i="1"/>
  <c r="M108" i="1"/>
  <c r="EH108" i="1"/>
  <c r="EI121" i="1"/>
  <c r="EI120" i="1" s="1"/>
  <c r="EH132" i="1"/>
  <c r="EI117" i="1"/>
  <c r="EI115" i="1" s="1"/>
  <c r="EH115" i="1"/>
  <c r="EI123" i="1"/>
  <c r="M128" i="1"/>
  <c r="EH128" i="1"/>
  <c r="M144" i="1"/>
  <c r="EI147" i="1"/>
  <c r="M160" i="1"/>
  <c r="EI173" i="1"/>
  <c r="EI177" i="1" l="1"/>
  <c r="EI108" i="1"/>
  <c r="DA190" i="1"/>
  <c r="DA198" i="1" s="1"/>
  <c r="AS190" i="1"/>
  <c r="AS198" i="1" s="1"/>
  <c r="CA190" i="1"/>
  <c r="CA198" i="1" s="1"/>
  <c r="AO190" i="1"/>
  <c r="AO198" i="1" s="1"/>
  <c r="DG190" i="1"/>
  <c r="DG198" i="1" s="1"/>
  <c r="EI51" i="1"/>
  <c r="EI144" i="1"/>
  <c r="EI122" i="1"/>
  <c r="DY190" i="1"/>
  <c r="DY198" i="1" s="1"/>
  <c r="CS190" i="1"/>
  <c r="CS198" i="1" s="1"/>
  <c r="BM190" i="1"/>
  <c r="BM198" i="1" s="1"/>
  <c r="AK190" i="1"/>
  <c r="AK198" i="1" s="1"/>
  <c r="DC190" i="1"/>
  <c r="DC198" i="1" s="1"/>
  <c r="BW190" i="1"/>
  <c r="BW198" i="1" s="1"/>
  <c r="AG190" i="1"/>
  <c r="AG198" i="1" s="1"/>
  <c r="EI171" i="1"/>
  <c r="DQ190" i="1"/>
  <c r="DQ198" i="1" s="1"/>
  <c r="CK190" i="1"/>
  <c r="CK198" i="1" s="1"/>
  <c r="BE190" i="1"/>
  <c r="BE198" i="1" s="1"/>
  <c r="CY190" i="1"/>
  <c r="CY198" i="1" s="1"/>
  <c r="AC190" i="1"/>
  <c r="AC198" i="1" s="1"/>
  <c r="AM190" i="1"/>
  <c r="AM198" i="1" s="1"/>
  <c r="Y190" i="1"/>
  <c r="Y198" i="1" s="1"/>
  <c r="CQ190" i="1"/>
  <c r="CQ198" i="1" s="1"/>
  <c r="BK190" i="1"/>
  <c r="BK198" i="1" s="1"/>
  <c r="DK190" i="1"/>
  <c r="DK198" i="1" s="1"/>
  <c r="AY190" i="1"/>
  <c r="AY198" i="1" s="1"/>
  <c r="AE190" i="1"/>
  <c r="AE198" i="1" s="1"/>
  <c r="EI167" i="1"/>
  <c r="EI166" i="1" s="1"/>
  <c r="EI132" i="1"/>
  <c r="O190" i="1"/>
  <c r="O198" i="1" s="1"/>
  <c r="DW190" i="1"/>
  <c r="DW198" i="1" s="1"/>
  <c r="CE190" i="1"/>
  <c r="CE198" i="1" s="1"/>
  <c r="AU190" i="1"/>
  <c r="AU198" i="1" s="1"/>
  <c r="EI137" i="1"/>
  <c r="EI27" i="1"/>
  <c r="EI14" i="1" s="1"/>
  <c r="EI63" i="1"/>
  <c r="EI62" i="1" s="1"/>
  <c r="EI162" i="1"/>
  <c r="EC190" i="1"/>
  <c r="EC198" i="1" s="1"/>
  <c r="BQ190" i="1"/>
  <c r="BQ198" i="1" s="1"/>
  <c r="AQ190" i="1"/>
  <c r="AQ198" i="1" s="1"/>
  <c r="EI82" i="1"/>
  <c r="DU190" i="1"/>
  <c r="DU198" i="1" s="1"/>
  <c r="CO190" i="1"/>
  <c r="CO198" i="1" s="1"/>
  <c r="BI190" i="1"/>
  <c r="BI198" i="1" s="1"/>
  <c r="EA190" i="1"/>
  <c r="EA198" i="1" s="1"/>
  <c r="CU190" i="1"/>
  <c r="CU198" i="1" s="1"/>
  <c r="BO190" i="1"/>
  <c r="BO198" i="1" s="1"/>
  <c r="BS190" i="1"/>
  <c r="BS198" i="1" s="1"/>
  <c r="AI132" i="1"/>
  <c r="EI32" i="1"/>
  <c r="AA190" i="1"/>
  <c r="AA198" i="1" s="1"/>
  <c r="EE190" i="1"/>
  <c r="EE198" i="1" s="1"/>
  <c r="DE190" i="1"/>
  <c r="DE198" i="1" s="1"/>
  <c r="BY190" i="1"/>
  <c r="BY198" i="1" s="1"/>
  <c r="M190" i="1"/>
  <c r="M198" i="1" s="1"/>
  <c r="DO190" i="1"/>
  <c r="DO198" i="1" s="1"/>
  <c r="CI190" i="1"/>
  <c r="CI198" i="1" s="1"/>
  <c r="BC190" i="1"/>
  <c r="BC198" i="1" s="1"/>
  <c r="W190" i="1"/>
  <c r="W198" i="1" s="1"/>
  <c r="EI36" i="1"/>
  <c r="EI35" i="1" s="1"/>
  <c r="CW190" i="1"/>
  <c r="CW198" i="1" s="1"/>
  <c r="EG190" i="1"/>
  <c r="EG198" i="1" s="1"/>
  <c r="EI151" i="1"/>
  <c r="EI69" i="1"/>
  <c r="AI72" i="1"/>
  <c r="AI190" i="1" s="1"/>
  <c r="AI198" i="1" s="1"/>
  <c r="EI73" i="1"/>
  <c r="EI72" i="1" s="1"/>
  <c r="EI77" i="1"/>
  <c r="EH62" i="1"/>
  <c r="EH14" i="1"/>
  <c r="S14" i="1"/>
  <c r="S190" i="1" s="1"/>
  <c r="S198" i="1" s="1"/>
  <c r="EH190" i="1" l="1"/>
  <c r="EI190" i="1"/>
  <c r="EI198" i="1" s="1"/>
  <c r="EH198" i="1" l="1"/>
</calcChain>
</file>

<file path=xl/sharedStrings.xml><?xml version="1.0" encoding="utf-8"?>
<sst xmlns="http://schemas.openxmlformats.org/spreadsheetml/2006/main" count="531" uniqueCount="351">
  <si>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</si>
  <si>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</si>
  <si>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</si>
  <si>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</si>
  <si>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</t>
  </si>
  <si>
    <t>управленческий коэффициент c 01.01.2018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</si>
  <si>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</si>
  <si>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</si>
  <si>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</si>
  <si>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</si>
  <si>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</si>
  <si>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</si>
  <si>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</si>
  <si>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</si>
  <si>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</si>
  <si>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</si>
  <si>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</si>
  <si>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</si>
  <si>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</si>
  <si>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</si>
  <si>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</si>
  <si>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</si>
  <si>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</si>
  <si>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</si>
  <si>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</si>
  <si>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</si>
  <si>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</si>
  <si>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</si>
  <si>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</si>
  <si>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</si>
  <si>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</si>
  <si>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</si>
  <si>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</si>
  <si>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</si>
  <si>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</si>
  <si>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</si>
  <si>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</si>
  <si>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больница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</si>
  <si>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</si>
  <si>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</si>
  <si>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</si>
  <si>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</si>
  <si>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</si>
  <si>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</si>
  <si>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</si>
  <si>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</si>
  <si>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</si>
  <si>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</si>
  <si>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</si>
  <si>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</si>
  <si>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</si>
  <si>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</si>
  <si>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</si>
  <si>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</si>
  <si>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</si>
  <si>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</si>
  <si>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</si>
  <si>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</si>
  <si>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</si>
  <si>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</si>
  <si>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</si>
  <si>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</si>
  <si>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</si>
  <si>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</si>
  <si>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</si>
  <si>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</si>
  <si>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</si>
  <si>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</si>
  <si>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хирцргии"</t>
  </si>
  <si>
    <t>КГБУЗ "Клинический центр восстановительной медицины и реабилитации" МЗХК</t>
  </si>
  <si>
    <t>Всего: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</si>
  <si>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</si>
  <si>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</si>
  <si>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</si>
  <si>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</si>
  <si>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</si>
  <si>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</si>
  <si>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</si>
  <si>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</si>
  <si>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</si>
  <si>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</si>
  <si>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</si>
  <si>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</si>
  <si>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</si>
  <si>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</si>
  <si>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</si>
  <si>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</si>
  <si>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</si>
  <si>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</si>
  <si>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</si>
  <si>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</si>
  <si>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</si>
  <si>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</si>
  <si>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</si>
  <si>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</si>
  <si>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</si>
  <si>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</si>
  <si>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</si>
  <si>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</si>
  <si>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</si>
  <si>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</si>
  <si>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</si>
  <si>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</si>
  <si>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</si>
  <si>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</si>
  <si>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</si>
  <si>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</si>
  <si>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</si>
  <si>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</si>
  <si>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</si>
  <si>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</si>
  <si>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</si>
  <si>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</si>
  <si>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</si>
  <si>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</si>
  <si>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</si>
  <si>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</si>
  <si>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</si>
  <si>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</si>
  <si>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</si>
  <si>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</si>
  <si>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</si>
  <si>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</si>
  <si>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</si>
  <si>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</si>
  <si>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</si>
  <si>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</si>
  <si>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2238211</t>
  </si>
  <si>
    <t>2138204</t>
  </si>
  <si>
    <t>2101001</t>
  </si>
  <si>
    <t>2107176</t>
  </si>
  <si>
    <t>2138205</t>
  </si>
  <si>
    <t>0301003</t>
  </si>
  <si>
    <t>с 01.01.2018</t>
  </si>
  <si>
    <t>подуровень 3.1</t>
  </si>
  <si>
    <t>подуровень 3.2.</t>
  </si>
  <si>
    <t>подуровень 3.3</t>
  </si>
  <si>
    <t>подуровень 1.2</t>
  </si>
  <si>
    <t>подуровень 3.2</t>
  </si>
  <si>
    <t>подуровень 2.2</t>
  </si>
  <si>
    <t>подуровень 2.1</t>
  </si>
  <si>
    <t>подуровень 1.3</t>
  </si>
  <si>
    <t>подуровень 1.1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</si>
  <si>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</si>
  <si>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</si>
  <si>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</si>
  <si>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</si>
  <si>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</si>
  <si>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</si>
  <si>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</si>
  <si>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</si>
  <si>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</si>
  <si>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случаи лечения</t>
  </si>
  <si>
    <t>№</t>
  </si>
  <si>
    <t>КУСмо на 01.01.2018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</si>
  <si>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</si>
  <si>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</si>
  <si>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</si>
  <si>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</si>
  <si>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</si>
  <si>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</si>
  <si>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</si>
  <si>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</si>
  <si>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</si>
  <si>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</si>
  <si>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</si>
  <si>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</si>
  <si>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</si>
  <si>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</si>
  <si>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</si>
  <si>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</si>
  <si>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</si>
  <si>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</si>
  <si>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</si>
  <si>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</si>
  <si>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</si>
  <si>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</si>
  <si>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</si>
  <si>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</si>
  <si>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</si>
  <si>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</si>
  <si>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</si>
  <si>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</si>
  <si>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</si>
  <si>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</si>
  <si>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</si>
  <si>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</si>
  <si>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</si>
  <si>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</si>
  <si>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</si>
  <si>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</si>
  <si>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</si>
  <si>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</si>
  <si>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</si>
  <si>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</si>
  <si>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</si>
  <si>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</si>
  <si>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</si>
  <si>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</si>
  <si>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</si>
  <si>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</si>
  <si>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</si>
  <si>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</si>
  <si>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</si>
  <si>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</si>
  <si>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</si>
  <si>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</si>
  <si>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</si>
  <si>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</si>
  <si>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</si>
  <si>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</si>
  <si>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</si>
  <si>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</si>
  <si>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</si>
  <si>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</si>
  <si>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</si>
  <si>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</si>
  <si>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</si>
  <si>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</si>
  <si>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</si>
  <si>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</si>
  <si>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</si>
  <si>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</si>
  <si>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</si>
  <si>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</si>
  <si>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</si>
  <si>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</si>
  <si>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</si>
  <si>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</si>
  <si>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</si>
  <si>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</si>
  <si>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</si>
  <si>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</si>
  <si>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</si>
  <si>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</si>
  <si>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</si>
  <si>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</si>
  <si>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</si>
  <si>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</si>
  <si>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</si>
  <si>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</si>
  <si>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</si>
  <si>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</si>
  <si>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</si>
  <si>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</si>
  <si>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</si>
  <si>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</si>
  <si>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</si>
  <si>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</si>
  <si>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</si>
  <si>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</si>
  <si>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</si>
  <si>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</si>
  <si>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</si>
  <si>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</si>
  <si>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</si>
  <si>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</si>
  <si>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</si>
  <si>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</si>
  <si>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</si>
  <si>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</si>
  <si>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</si>
  <si>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</si>
  <si>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</si>
  <si>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</si>
  <si>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</si>
  <si>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</si>
  <si>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</si>
  <si>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</si>
  <si>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</si>
  <si>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</si>
  <si>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</si>
  <si>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</si>
  <si>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</si>
  <si>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</si>
  <si>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</si>
  <si>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</si>
  <si>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</si>
  <si>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</si>
  <si>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</si>
  <si>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</si>
  <si>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</si>
  <si>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</si>
  <si>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</si>
  <si>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</si>
  <si>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</si>
  <si>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</si>
  <si>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</si>
  <si>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</si>
  <si>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</si>
  <si>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</si>
  <si>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</si>
  <si>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</si>
  <si>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</si>
  <si>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</si>
  <si>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</si>
  <si>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</si>
  <si>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</si>
  <si>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</si>
  <si>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</si>
  <si>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</si>
  <si>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</si>
  <si>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</si>
  <si>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</si>
  <si>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</si>
  <si>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</si>
  <si>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</si>
  <si>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</si>
  <si>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</si>
  <si>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</si>
  <si>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</si>
  <si>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</si>
  <si>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</si>
  <si>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</si>
  <si>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</si>
  <si>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</si>
  <si>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</si>
  <si>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</si>
  <si>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</si>
  <si>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</si>
  <si>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</si>
  <si>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</si>
  <si>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</si>
  <si>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</si>
  <si>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</si>
  <si>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</si>
  <si>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</si>
  <si>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</si>
  <si>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</si>
  <si>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</si>
  <si>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</si>
  <si>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</si>
  <si>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</si>
  <si>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</si>
  <si>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</si>
  <si>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</si>
  <si>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</si>
  <si>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</si>
  <si>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</si>
  <si>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31.07.2018 №6</t>
  </si>
  <si>
    <t>22.06.2018 №5</t>
  </si>
  <si>
    <t>25.05.2018 №4</t>
  </si>
  <si>
    <t>27.04.2018 №3</t>
  </si>
  <si>
    <t>28.03.2018 №2</t>
  </si>
  <si>
    <t>09.02.2018 №1</t>
  </si>
  <si>
    <t>28.12.2017 №12</t>
  </si>
  <si>
    <t>отклонение</t>
  </si>
  <si>
    <t>Приложение № 4</t>
  </si>
  <si>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на 2018 год       
</t>
  </si>
  <si>
    <t>к Решению Комиссии           по разработке ТП ОМС           от 30.08.2018  № 7</t>
  </si>
  <si>
    <t>30.08.2018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</si>
</sst>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8">
    <xf numFmtId="0" fontId="0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" fillId="0" borderId="0"/>
    <xf numFmtId="0" fontId="9" fillId="0" borderId="0"/>
    <xf numFmtId="0" fontId="11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9" fontId="9" fillId="0" borderId="0" quotePrefix="1" applyFont="0" applyFill="0" applyBorder="0" applyAlignment="0">
      <protection locked="0"/>
    </xf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quotePrefix="1" applyFont="0" applyFill="0" applyBorder="0" applyAlignment="0">
      <protection locked="0"/>
    </xf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</cellStyleXfs>
  <cellXfs count="134">
    <xf numFmtId="0" fontId="0" fillId="0" borderId="0" xfId="0"/>
    <xf numFmtId="0" fontId="5" fillId="0" borderId="8" xfId="0" applyFont="1" applyFill="1" applyBorder="1"/>
    <xf numFmtId="164" fontId="4" fillId="0" borderId="8" xfId="1" applyNumberFormat="1" applyFont="1" applyFill="1" applyBorder="1" applyAlignment="1">
      <alignment horizontal="center" vertical="center" wrapText="1"/>
    </xf>
    <xf numFmtId="165" fontId="6" fillId="0" borderId="8" xfId="1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65" fontId="5" fillId="0" borderId="8" xfId="1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165" fontId="4" fillId="0" borderId="8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165" fontId="5" fillId="0" borderId="8" xfId="1" applyNumberFormat="1" applyFont="1" applyFill="1" applyBorder="1" applyAlignment="1">
      <alignment vertical="center" wrapText="1"/>
    </xf>
    <xf numFmtId="165" fontId="5" fillId="0" borderId="8" xfId="2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3" fontId="5" fillId="0" borderId="0" xfId="0" applyNumberFormat="1" applyFont="1" applyFill="1"/>
    <xf numFmtId="0" fontId="5" fillId="0" borderId="0" xfId="0" applyFont="1" applyFill="1" applyBorder="1"/>
    <xf numFmtId="0" fontId="12" fillId="0" borderId="0" xfId="0" applyFont="1" applyFill="1"/>
    <xf numFmtId="0" fontId="5" fillId="0" borderId="8" xfId="0" applyFont="1" applyFill="1" applyBorder="1" applyAlignment="1">
      <alignment horizontal="center"/>
    </xf>
    <xf numFmtId="0" fontId="4" fillId="0" borderId="0" xfId="0" applyFont="1" applyFill="1"/>
    <xf numFmtId="0" fontId="4" fillId="0" borderId="8" xfId="0" applyFont="1" applyFill="1" applyBorder="1"/>
    <xf numFmtId="165" fontId="4" fillId="0" borderId="8" xfId="0" applyNumberFormat="1" applyFont="1" applyFill="1" applyBorder="1"/>
    <xf numFmtId="165" fontId="5" fillId="0" borderId="8" xfId="0" applyNumberFormat="1" applyFont="1" applyFill="1" applyBorder="1"/>
    <xf numFmtId="3" fontId="5" fillId="0" borderId="8" xfId="0" applyNumberFormat="1" applyFont="1" applyFill="1" applyBorder="1"/>
    <xf numFmtId="164" fontId="4" fillId="0" borderId="8" xfId="0" applyNumberFormat="1" applyFont="1" applyFill="1" applyBorder="1"/>
    <xf numFmtId="3" fontId="4" fillId="0" borderId="8" xfId="0" applyNumberFormat="1" applyFont="1" applyFill="1" applyBorder="1"/>
    <xf numFmtId="164" fontId="5" fillId="0" borderId="8" xfId="0" applyNumberFormat="1" applyFont="1" applyFill="1" applyBorder="1"/>
    <xf numFmtId="0" fontId="4" fillId="0" borderId="3" xfId="0" applyFont="1" applyFill="1" applyBorder="1" applyAlignment="1"/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164" fontId="5" fillId="0" borderId="0" xfId="0" applyNumberFormat="1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0" fontId="4" fillId="0" borderId="2" xfId="0" applyFont="1" applyFill="1" applyBorder="1" applyAlignment="1"/>
    <xf numFmtId="0" fontId="5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distributed" wrapText="1"/>
    </xf>
    <xf numFmtId="1" fontId="12" fillId="0" borderId="8" xfId="1" applyNumberFormat="1" applyFont="1" applyFill="1" applyBorder="1" applyAlignment="1">
      <alignment horizontal="center" vertical="center" wrapText="1"/>
    </xf>
    <xf numFmtId="166" fontId="12" fillId="0" borderId="8" xfId="1" applyNumberFormat="1" applyFont="1" applyFill="1" applyBorder="1" applyAlignment="1">
      <alignment horizontal="center" vertical="center" wrapText="1"/>
    </xf>
    <xf numFmtId="165" fontId="4" fillId="0" borderId="8" xfId="2" applyNumberFormat="1" applyFont="1" applyFill="1" applyBorder="1" applyAlignment="1">
      <alignment horizontal="center" vertical="center" wrapText="1"/>
    </xf>
    <xf numFmtId="165" fontId="4" fillId="0" borderId="8" xfId="1" applyNumberFormat="1" applyFont="1" applyFill="1" applyBorder="1" applyAlignment="1">
      <alignment horizontal="right" wrapText="1"/>
    </xf>
    <xf numFmtId="0" fontId="6" fillId="0" borderId="8" xfId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vertical="center" wrapText="1"/>
    </xf>
    <xf numFmtId="0" fontId="6" fillId="2" borderId="8" xfId="0" applyFont="1" applyFill="1" applyBorder="1"/>
    <xf numFmtId="0" fontId="6" fillId="2" borderId="8" xfId="1" applyFont="1" applyFill="1" applyBorder="1" applyAlignment="1">
      <alignment horizontal="center" vertical="center" wrapText="1"/>
    </xf>
    <xf numFmtId="164" fontId="6" fillId="2" borderId="8" xfId="1" applyNumberFormat="1" applyFont="1" applyFill="1" applyBorder="1" applyAlignment="1">
      <alignment horizontal="center" vertical="center" wrapText="1"/>
    </xf>
    <xf numFmtId="165" fontId="6" fillId="2" borderId="8" xfId="1" applyNumberFormat="1" applyFont="1" applyFill="1" applyBorder="1" applyAlignment="1">
      <alignment horizontal="center" vertical="center" wrapText="1"/>
    </xf>
    <xf numFmtId="166" fontId="14" fillId="0" borderId="8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 vertical="center" wrapText="1"/>
    </xf>
    <xf numFmtId="165" fontId="6" fillId="2" borderId="8" xfId="2" applyNumberFormat="1" applyFont="1" applyFill="1" applyBorder="1" applyAlignment="1">
      <alignment horizontal="center" vertical="center" wrapText="1"/>
    </xf>
    <xf numFmtId="165" fontId="6" fillId="2" borderId="8" xfId="2" applyNumberFormat="1" applyFont="1" applyFill="1" applyBorder="1" applyAlignment="1">
      <alignment horizontal="right" wrapText="1"/>
    </xf>
    <xf numFmtId="165" fontId="6" fillId="2" borderId="8" xfId="1" applyNumberFormat="1" applyFont="1" applyFill="1" applyBorder="1" applyAlignment="1">
      <alignment vertical="center" wrapText="1"/>
    </xf>
    <xf numFmtId="4" fontId="6" fillId="2" borderId="8" xfId="1" applyNumberFormat="1" applyFont="1" applyFill="1" applyBorder="1" applyAlignment="1">
      <alignment horizontal="center" vertical="center" wrapText="1"/>
    </xf>
    <xf numFmtId="165" fontId="6" fillId="2" borderId="8" xfId="0" applyNumberFormat="1" applyFont="1" applyFill="1" applyBorder="1"/>
    <xf numFmtId="0" fontId="6" fillId="0" borderId="8" xfId="1" applyFont="1" applyFill="1" applyBorder="1" applyAlignment="1">
      <alignment vertical="center" wrapText="1"/>
    </xf>
    <xf numFmtId="164" fontId="6" fillId="0" borderId="8" xfId="0" applyNumberFormat="1" applyFont="1" applyFill="1" applyBorder="1"/>
    <xf numFmtId="4" fontId="6" fillId="0" borderId="8" xfId="0" applyNumberFormat="1" applyFont="1" applyFill="1" applyBorder="1"/>
    <xf numFmtId="0" fontId="4" fillId="0" borderId="0" xfId="0" applyFont="1" applyFill="1" applyBorder="1" applyAlignment="1">
      <alignment horizontal="center" vertical="distributed" wrapText="1"/>
    </xf>
    <xf numFmtId="0" fontId="3" fillId="0" borderId="8" xfId="0" applyFont="1" applyFill="1" applyBorder="1" applyAlignment="1">
      <alignment horizontal="center"/>
    </xf>
    <xf numFmtId="1" fontId="14" fillId="0" borderId="8" xfId="1" applyNumberFormat="1" applyFont="1" applyFill="1" applyBorder="1" applyAlignment="1">
      <alignment horizontal="center" vertical="center" wrapText="1"/>
    </xf>
    <xf numFmtId="165" fontId="14" fillId="0" borderId="3" xfId="1" applyNumberFormat="1" applyFont="1" applyFill="1" applyBorder="1" applyAlignment="1">
      <alignment horizontal="center" vertical="center" wrapText="1"/>
    </xf>
    <xf numFmtId="165" fontId="14" fillId="0" borderId="5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distributed" wrapText="1"/>
    </xf>
    <xf numFmtId="14" fontId="3" fillId="0" borderId="3" xfId="0" applyNumberFormat="1" applyFont="1" applyFill="1" applyBorder="1" applyAlignment="1">
      <alignment horizontal="center"/>
    </xf>
    <xf numFmtId="14" fontId="3" fillId="0" borderId="5" xfId="0" applyNumberFormat="1" applyFont="1" applyFill="1" applyBorder="1" applyAlignment="1">
      <alignment horizontal="center"/>
    </xf>
    <xf numFmtId="14" fontId="3" fillId="0" borderId="8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1" fontId="14" fillId="0" borderId="8" xfId="1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0" fontId="4" fillId="0" borderId="9" xfId="0" applyFont="1" applyFill="1" applyBorder="1" applyAlignment="1"/>
    <xf numFmtId="0" fontId="4" fillId="0" borderId="11" xfId="0" applyFont="1" applyFill="1" applyBorder="1" applyAlignment="1"/>
    <xf numFmtId="14" fontId="3" fillId="0" borderId="7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6" fillId="0" borderId="10" xfId="1" applyFont="1" applyFill="1" applyBorder="1" applyAlignment="1">
      <alignment vertical="center" wrapText="1"/>
    </xf>
    <xf numFmtId="165" fontId="6" fillId="0" borderId="10" xfId="1" applyNumberFormat="1" applyFont="1" applyFill="1" applyBorder="1" applyAlignment="1">
      <alignment horizontal="center" vertical="center" wrapText="1"/>
    </xf>
    <xf numFmtId="165" fontId="4" fillId="0" borderId="10" xfId="1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/>
    <xf numFmtId="164" fontId="6" fillId="0" borderId="10" xfId="0" applyNumberFormat="1" applyFont="1" applyFill="1" applyBorder="1"/>
    <xf numFmtId="3" fontId="4" fillId="0" borderId="10" xfId="0" applyNumberFormat="1" applyFont="1" applyFill="1" applyBorder="1"/>
    <xf numFmtId="4" fontId="6" fillId="0" borderId="10" xfId="0" applyNumberFormat="1" applyFont="1" applyFill="1" applyBorder="1"/>
    <xf numFmtId="165" fontId="12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12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65" fontId="12" fillId="0" borderId="0" xfId="1" applyNumberFormat="1" applyFont="1" applyFill="1" applyBorder="1" applyAlignment="1">
      <alignment horizontal="center" vertical="center" wrapText="1"/>
    </xf>
    <xf numFmtId="1" fontId="14" fillId="0" borderId="0" xfId="1" applyNumberFormat="1" applyFont="1" applyFill="1" applyBorder="1" applyAlignment="1">
      <alignment horizontal="center" vertical="center" wrapText="1"/>
    </xf>
    <xf numFmtId="1" fontId="12" fillId="0" borderId="0" xfId="1" applyNumberFormat="1" applyFont="1" applyFill="1" applyBorder="1" applyAlignment="1">
      <alignment horizontal="center" vertical="center" wrapText="1"/>
    </xf>
    <xf numFmtId="1" fontId="14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66" fontId="12" fillId="0" borderId="0" xfId="1" applyNumberFormat="1" applyFont="1" applyFill="1" applyBorder="1" applyAlignment="1">
      <alignment horizontal="center" vertical="center" wrapText="1"/>
    </xf>
    <xf numFmtId="164" fontId="6" fillId="2" borderId="0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164" fontId="4" fillId="0" borderId="0" xfId="2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165" fontId="6" fillId="2" borderId="0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5" fontId="5" fillId="0" borderId="0" xfId="2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/>
    <xf numFmtId="0" fontId="4" fillId="0" borderId="0" xfId="0" applyFont="1" applyFill="1" applyBorder="1"/>
    <xf numFmtId="165" fontId="6" fillId="2" borderId="0" xfId="0" applyNumberFormat="1" applyFont="1" applyFill="1" applyBorder="1"/>
    <xf numFmtId="164" fontId="4" fillId="0" borderId="0" xfId="0" applyNumberFormat="1" applyFont="1" applyFill="1" applyBorder="1"/>
    <xf numFmtId="164" fontId="6" fillId="0" borderId="0" xfId="0" applyNumberFormat="1" applyFont="1" applyFill="1" applyBorder="1"/>
    <xf numFmtId="4" fontId="6" fillId="0" borderId="0" xfId="0" applyNumberFormat="1" applyFont="1" applyFill="1" applyBorder="1"/>
    <xf numFmtId="0" fontId="3" fillId="0" borderId="8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165" fontId="12" fillId="0" borderId="8" xfId="1" applyNumberFormat="1" applyFont="1" applyFill="1" applyBorder="1" applyAlignment="1">
      <alignment horizontal="center" vertical="center" wrapText="1"/>
    </xf>
    <xf numFmtId="1" fontId="12" fillId="0" borderId="8" xfId="1" applyNumberFormat="1" applyFont="1" applyFill="1" applyBorder="1" applyAlignment="1">
      <alignment horizontal="center" vertical="center" wrapText="1"/>
    </xf>
    <xf numFmtId="165" fontId="14" fillId="0" borderId="8" xfId="1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14" fillId="0" borderId="8" xfId="1" applyNumberFormat="1" applyFont="1" applyFill="1" applyBorder="1" applyAlignment="1">
      <alignment horizontal="center" vertical="center" wrapText="1"/>
    </xf>
    <xf numFmtId="165" fontId="13" fillId="0" borderId="8" xfId="1" applyNumberFormat="1" applyFont="1" applyFill="1" applyBorder="1" applyAlignment="1">
      <alignment horizontal="center" vertical="center" wrapText="1"/>
    </xf>
    <xf numFmtId="165" fontId="12" fillId="0" borderId="8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3" fontId="12" fillId="0" borderId="8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vertical="center" wrapText="1"/>
    </xf>
    <xf numFmtId="0" fontId="4" fillId="0" borderId="8" xfId="1" applyFont="1" applyFill="1" applyBorder="1" applyAlignment="1">
      <alignment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5" fillId="0" borderId="8" xfId="1" applyNumberFormat="1" applyFont="1" applyFill="1" applyBorder="1" applyAlignment="1">
      <alignment horizontal="center" vertical="center" wrapText="1"/>
    </xf>
    <xf numFmtId="165" fontId="6" fillId="2" borderId="8" xfId="1" applyNumberFormat="1" applyFont="1" applyFill="1" applyBorder="1" applyAlignment="1">
      <alignment horizontal="left" vertical="center" wrapText="1"/>
    </xf>
    <xf numFmtId="165" fontId="4" fillId="0" borderId="8" xfId="1" applyNumberFormat="1" applyFont="1" applyFill="1" applyBorder="1" applyAlignment="1">
      <alignment vertical="center"/>
    </xf>
    <xf numFmtId="165" fontId="5" fillId="0" borderId="8" xfId="1" applyNumberFormat="1" applyFont="1" applyFill="1" applyBorder="1" applyAlignment="1">
      <alignment vertical="center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I202"/>
  <sheetViews>
    <sheetView tabSelected="1" zoomScaleNormal="100" zoomScaleSheetLayoutView="90" workbookViewId="0">
      <pane xSplit="11" ySplit="14" topLeftCell="L187" activePane="bottomRight" state="frozen"/>
      <selection activeCell="DT12" sqref="DT12"/>
      <selection pane="topRight" activeCell="DT12" sqref="DT12"/>
      <selection pane="bottomLeft" activeCell="DT12" sqref="DT12"/>
      <selection pane="bottomRight" activeCell="EN7" sqref="EN7"/>
    </sheetView>
  </sheetViews>
  <sheetFormatPr defaultRowHeight="15" x14ac:dyDescent="0.25"/>
  <cols>
    <col min="1" max="1" width="5.140625" style="15" customWidth="1"/>
    <col min="2" max="2" width="10" style="15" customWidth="1"/>
    <col min="3" max="3" width="31.5703125" style="15" customWidth="1"/>
    <col min="4" max="5" width="9.42578125" style="15" customWidth="1"/>
    <col min="6" max="6" width="7.140625" style="15" customWidth="1"/>
    <col min="7" max="7" width="11.28515625" style="15" hidden="1" customWidth="1"/>
    <col min="8" max="11" width="5.28515625" style="15" customWidth="1"/>
    <col min="12" max="12" width="9" style="15" hidden="1" customWidth="1"/>
    <col min="13" max="13" width="15.5703125" style="15" hidden="1" customWidth="1"/>
    <col min="14" max="14" width="11.28515625" style="16" hidden="1" customWidth="1"/>
    <col min="15" max="15" width="15.85546875" style="15" hidden="1" customWidth="1"/>
    <col min="16" max="16" width="9.85546875" style="15" hidden="1" customWidth="1"/>
    <col min="17" max="17" width="15.140625" style="15" hidden="1" customWidth="1"/>
    <col min="18" max="18" width="10.85546875" style="15" hidden="1" customWidth="1"/>
    <col min="19" max="19" width="15.42578125" style="15" hidden="1" customWidth="1"/>
    <col min="20" max="20" width="9.7109375" style="15" customWidth="1"/>
    <col min="21" max="21" width="14" style="15" customWidth="1"/>
    <col min="22" max="22" width="9.85546875" style="15" hidden="1" customWidth="1"/>
    <col min="23" max="23" width="15" style="15" hidden="1" customWidth="1"/>
    <col min="24" max="24" width="12.7109375" style="15" hidden="1" customWidth="1"/>
    <col min="25" max="25" width="14.28515625" style="15" hidden="1" customWidth="1"/>
    <col min="26" max="26" width="9.28515625" style="15" hidden="1" customWidth="1"/>
    <col min="27" max="27" width="16.28515625" style="15" hidden="1" customWidth="1"/>
    <col min="28" max="28" width="12.85546875" style="15" hidden="1" customWidth="1"/>
    <col min="29" max="29" width="13.85546875" style="15" hidden="1" customWidth="1"/>
    <col min="30" max="30" width="10.5703125" style="15" hidden="1" customWidth="1"/>
    <col min="31" max="31" width="13.42578125" style="15" hidden="1" customWidth="1"/>
    <col min="32" max="32" width="11.7109375" style="15" hidden="1" customWidth="1"/>
    <col min="33" max="33" width="15.42578125" style="15" hidden="1" customWidth="1"/>
    <col min="34" max="34" width="12.28515625" style="15" customWidth="1"/>
    <col min="35" max="35" width="14" style="15" customWidth="1"/>
    <col min="36" max="36" width="12.5703125" style="15" hidden="1" customWidth="1"/>
    <col min="37" max="39" width="14" style="15" hidden="1" customWidth="1"/>
    <col min="40" max="45" width="13" style="15" hidden="1" customWidth="1"/>
    <col min="46" max="46" width="12.85546875" style="15" hidden="1" customWidth="1"/>
    <col min="47" max="47" width="15.85546875" style="15" hidden="1" customWidth="1"/>
    <col min="48" max="48" width="14" style="15" hidden="1" customWidth="1"/>
    <col min="49" max="49" width="15.5703125" style="15" hidden="1" customWidth="1"/>
    <col min="50" max="50" width="11.140625" style="15" hidden="1" customWidth="1"/>
    <col min="51" max="51" width="16.5703125" style="15" hidden="1" customWidth="1"/>
    <col min="52" max="52" width="14" style="15" hidden="1" customWidth="1"/>
    <col min="53" max="53" width="15.28515625" style="15" hidden="1" customWidth="1"/>
    <col min="54" max="54" width="14" style="15" hidden="1" customWidth="1"/>
    <col min="55" max="55" width="15.42578125" style="15" hidden="1" customWidth="1"/>
    <col min="56" max="56" width="14" style="15" hidden="1" customWidth="1"/>
    <col min="57" max="57" width="15" style="15" hidden="1" customWidth="1"/>
    <col min="58" max="58" width="14" style="15" hidden="1" customWidth="1"/>
    <col min="59" max="59" width="15.28515625" style="15" hidden="1" customWidth="1"/>
    <col min="60" max="60" width="14" style="15" hidden="1" customWidth="1"/>
    <col min="61" max="61" width="15.28515625" style="15" hidden="1" customWidth="1"/>
    <col min="62" max="63" width="14" style="15" hidden="1" customWidth="1"/>
    <col min="64" max="64" width="12.140625" style="15" hidden="1" customWidth="1"/>
    <col min="65" max="65" width="16.140625" style="15" hidden="1" customWidth="1"/>
    <col min="66" max="69" width="14" style="15" hidden="1" customWidth="1"/>
    <col min="70" max="70" width="11.140625" style="15" hidden="1" customWidth="1"/>
    <col min="71" max="71" width="14" style="15" hidden="1" customWidth="1"/>
    <col min="72" max="72" width="11.5703125" style="15" hidden="1" customWidth="1"/>
    <col min="73" max="73" width="14" style="15" hidden="1" customWidth="1"/>
    <col min="74" max="75" width="13.28515625" style="15" hidden="1" customWidth="1"/>
    <col min="76" max="76" width="12.85546875" style="15" hidden="1" customWidth="1"/>
    <col min="77" max="77" width="14.42578125" style="15" hidden="1" customWidth="1"/>
    <col min="78" max="78" width="10.7109375" style="15" hidden="1" customWidth="1"/>
    <col min="79" max="79" width="13.42578125" style="15" hidden="1" customWidth="1"/>
    <col min="80" max="80" width="11.5703125" style="15" hidden="1" customWidth="1"/>
    <col min="81" max="81" width="15.28515625" style="15" hidden="1" customWidth="1"/>
    <col min="82" max="82" width="13.28515625" style="15" hidden="1" customWidth="1"/>
    <col min="83" max="83" width="13.7109375" style="15" hidden="1" customWidth="1"/>
    <col min="84" max="84" width="12.28515625" style="15" hidden="1" customWidth="1"/>
    <col min="85" max="85" width="14.5703125" style="15" hidden="1" customWidth="1"/>
    <col min="86" max="86" width="12.5703125" style="15" hidden="1" customWidth="1"/>
    <col min="87" max="87" width="16.7109375" style="15" hidden="1" customWidth="1"/>
    <col min="88" max="88" width="12.5703125" style="15" hidden="1" customWidth="1"/>
    <col min="89" max="89" width="15" style="15" hidden="1" customWidth="1"/>
    <col min="90" max="90" width="12" style="15" hidden="1" customWidth="1"/>
    <col min="91" max="91" width="14.5703125" style="15" hidden="1" customWidth="1"/>
    <col min="92" max="92" width="13.5703125" style="15" hidden="1" customWidth="1"/>
    <col min="93" max="93" width="14.42578125" style="15" hidden="1" customWidth="1"/>
    <col min="94" max="94" width="12.85546875" style="15" hidden="1" customWidth="1"/>
    <col min="95" max="95" width="13.85546875" style="15" hidden="1" customWidth="1"/>
    <col min="96" max="98" width="14" style="15" hidden="1" customWidth="1"/>
    <col min="99" max="99" width="15.7109375" style="15" hidden="1" customWidth="1"/>
    <col min="100" max="100" width="10.28515625" style="15" hidden="1" customWidth="1"/>
    <col min="101" max="101" width="14.42578125" style="15" hidden="1" customWidth="1"/>
    <col min="102" max="102" width="11" style="15" hidden="1" customWidth="1"/>
    <col min="103" max="103" width="14.42578125" style="15" hidden="1" customWidth="1"/>
    <col min="104" max="104" width="12.85546875" style="15" hidden="1" customWidth="1"/>
    <col min="105" max="105" width="16.85546875" style="15" hidden="1" customWidth="1"/>
    <col min="106" max="106" width="12.140625" style="15" hidden="1" customWidth="1"/>
    <col min="107" max="107" width="15" style="15" hidden="1" customWidth="1"/>
    <col min="108" max="108" width="11" style="15" hidden="1" customWidth="1"/>
    <col min="109" max="109" width="14.42578125" style="15" hidden="1" customWidth="1"/>
    <col min="110" max="110" width="11.7109375" style="15" hidden="1" customWidth="1"/>
    <col min="111" max="111" width="14.28515625" style="15" hidden="1" customWidth="1"/>
    <col min="112" max="112" width="12.28515625" style="15" hidden="1" customWidth="1"/>
    <col min="113" max="113" width="14.140625" style="15" hidden="1" customWidth="1"/>
    <col min="114" max="114" width="10.5703125" style="15" hidden="1" customWidth="1"/>
    <col min="115" max="115" width="15" style="15" hidden="1" customWidth="1"/>
    <col min="116" max="116" width="10.5703125" style="15" hidden="1" customWidth="1"/>
    <col min="117" max="117" width="13" style="15" hidden="1" customWidth="1"/>
    <col min="118" max="118" width="11.5703125" style="15" hidden="1" customWidth="1"/>
    <col min="119" max="119" width="16.42578125" style="15" hidden="1" customWidth="1"/>
    <col min="120" max="120" width="12.28515625" style="15" hidden="1" customWidth="1"/>
    <col min="121" max="121" width="14" style="15" hidden="1" customWidth="1"/>
    <col min="122" max="122" width="11.140625" style="15" hidden="1" customWidth="1"/>
    <col min="123" max="123" width="13" style="15" hidden="1" customWidth="1"/>
    <col min="124" max="124" width="8.7109375" style="15" hidden="1" customWidth="1"/>
    <col min="125" max="127" width="14" style="15" hidden="1" customWidth="1"/>
    <col min="128" max="128" width="11" style="15" hidden="1" customWidth="1"/>
    <col min="129" max="129" width="14" style="15" hidden="1" customWidth="1"/>
    <col min="130" max="130" width="9.7109375" style="15" hidden="1" customWidth="1"/>
    <col min="131" max="131" width="14" style="15" hidden="1" customWidth="1"/>
    <col min="132" max="132" width="8.7109375" style="15" hidden="1" customWidth="1"/>
    <col min="133" max="133" width="14.7109375" style="15" hidden="1" customWidth="1"/>
    <col min="134" max="134" width="10" style="15" customWidth="1"/>
    <col min="135" max="135" width="14" style="15" customWidth="1"/>
    <col min="136" max="137" width="14" style="15" hidden="1" customWidth="1"/>
    <col min="138" max="138" width="11" style="15" hidden="1" customWidth="1"/>
    <col min="139" max="139" width="16.28515625" style="15" hidden="1" customWidth="1"/>
    <col min="140" max="16384" width="9.140625" style="15"/>
  </cols>
  <sheetData>
    <row r="1" spans="1:139" ht="21" customHeight="1" x14ac:dyDescent="0.25"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ED1" s="68" t="s">
        <v>347</v>
      </c>
      <c r="EE1" s="68"/>
    </row>
    <row r="2" spans="1:139" ht="23.25" customHeight="1" x14ac:dyDescent="0.25"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ED2" s="68" t="s">
        <v>349</v>
      </c>
      <c r="EE2" s="68"/>
    </row>
    <row r="3" spans="1:139" ht="25.5" customHeight="1" x14ac:dyDescent="0.25">
      <c r="A3" s="18"/>
      <c r="L3" s="28"/>
      <c r="M3" s="29"/>
      <c r="N3" s="29"/>
      <c r="O3" s="29"/>
      <c r="P3" s="29"/>
      <c r="Q3" s="29"/>
      <c r="R3" s="29"/>
      <c r="S3" s="29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30"/>
      <c r="DL3" s="29"/>
      <c r="DM3" s="29"/>
      <c r="DN3" s="29"/>
      <c r="DO3" s="29"/>
      <c r="DP3" s="29"/>
      <c r="DQ3" s="29"/>
      <c r="DR3" s="29"/>
      <c r="DS3" s="29"/>
      <c r="DT3" s="29"/>
      <c r="DU3" s="30"/>
      <c r="DV3" s="29"/>
      <c r="DW3" s="29"/>
      <c r="DX3" s="29"/>
      <c r="DY3" s="29"/>
      <c r="DZ3" s="29"/>
      <c r="EA3" s="29"/>
      <c r="EB3" s="29"/>
      <c r="EC3" s="29"/>
      <c r="ED3" s="68"/>
      <c r="EE3" s="68"/>
      <c r="EF3" s="33"/>
      <c r="EG3" s="33"/>
    </row>
    <row r="4" spans="1:139" ht="18" customHeight="1" x14ac:dyDescent="0.25">
      <c r="A4" s="18"/>
      <c r="L4" s="28"/>
      <c r="M4" s="29"/>
      <c r="N4" s="29"/>
      <c r="O4" s="29"/>
      <c r="P4" s="29"/>
      <c r="Q4" s="29"/>
      <c r="R4" s="29"/>
      <c r="S4" s="29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29"/>
      <c r="AK4" s="29"/>
      <c r="AL4" s="34"/>
      <c r="AM4" s="34"/>
      <c r="AN4" s="34"/>
      <c r="AO4" s="34"/>
      <c r="AP4" s="34"/>
      <c r="AQ4" s="34"/>
      <c r="AR4" s="34"/>
      <c r="AS4" s="34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34"/>
      <c r="BW4" s="34"/>
      <c r="BX4" s="34"/>
      <c r="BY4" s="34"/>
      <c r="BZ4" s="29"/>
      <c r="CA4" s="29"/>
      <c r="CB4" s="29"/>
      <c r="CC4" s="29"/>
      <c r="CD4" s="29"/>
      <c r="CE4" s="29"/>
      <c r="CF4" s="29"/>
      <c r="CG4" s="29"/>
      <c r="CH4" s="34"/>
      <c r="CI4" s="34"/>
      <c r="CJ4" s="29"/>
      <c r="CK4" s="29"/>
      <c r="CL4" s="29"/>
      <c r="CM4" s="29"/>
      <c r="CN4" s="34"/>
      <c r="CO4" s="34"/>
      <c r="CP4" s="34"/>
      <c r="CQ4" s="34"/>
      <c r="CR4" s="34"/>
      <c r="CS4" s="34"/>
      <c r="CT4" s="29"/>
      <c r="CU4" s="29"/>
      <c r="CV4" s="29"/>
      <c r="CW4" s="29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5"/>
      <c r="DL4" s="29"/>
      <c r="DM4" s="29"/>
      <c r="DN4" s="29"/>
      <c r="DO4" s="29"/>
      <c r="DP4" s="29"/>
      <c r="DQ4" s="29"/>
      <c r="DR4" s="29"/>
      <c r="DS4" s="29"/>
      <c r="DT4" s="29"/>
      <c r="DU4" s="30"/>
      <c r="DV4" s="29"/>
      <c r="DW4" s="29"/>
      <c r="DX4" s="29"/>
      <c r="DY4" s="29"/>
      <c r="DZ4" s="29"/>
      <c r="EA4" s="29"/>
      <c r="EB4" s="29"/>
      <c r="EC4" s="29"/>
      <c r="ED4" s="33"/>
      <c r="EE4" s="33"/>
      <c r="EF4" s="33"/>
      <c r="EG4" s="33"/>
      <c r="EH4" s="36"/>
      <c r="EI4" s="36"/>
    </row>
    <row r="5" spans="1:139" ht="33.75" customHeight="1" x14ac:dyDescent="0.25">
      <c r="A5" s="18"/>
      <c r="B5" s="69" t="s">
        <v>348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/>
      <c r="DZ5" s="69"/>
      <c r="EA5" s="69"/>
      <c r="EB5" s="69"/>
      <c r="EC5" s="69"/>
      <c r="ED5" s="69"/>
      <c r="EE5" s="69"/>
      <c r="EF5" s="69"/>
      <c r="EG5" s="69"/>
      <c r="EH5" s="69"/>
      <c r="EI5" s="36"/>
    </row>
    <row r="6" spans="1:139" ht="18" customHeight="1" x14ac:dyDescent="0.25">
      <c r="A6" s="18"/>
      <c r="C6" s="37"/>
      <c r="D6" s="37"/>
      <c r="E6" s="37"/>
      <c r="F6" s="37"/>
      <c r="G6" s="37"/>
      <c r="H6" s="60"/>
      <c r="I6" s="60"/>
      <c r="J6" s="60"/>
      <c r="K6" s="60"/>
      <c r="L6" s="77"/>
      <c r="M6" s="78"/>
      <c r="N6" s="78"/>
      <c r="O6" s="78"/>
      <c r="P6" s="78"/>
      <c r="Q6" s="78"/>
      <c r="R6" s="78"/>
      <c r="S6" s="78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79"/>
      <c r="AF6" s="80"/>
      <c r="AG6" s="32"/>
      <c r="AH6" s="32"/>
      <c r="AI6" s="32"/>
      <c r="AJ6" s="77"/>
      <c r="AK6" s="78"/>
      <c r="AL6" s="32"/>
      <c r="AM6" s="32"/>
      <c r="AN6" s="32"/>
      <c r="AO6" s="32"/>
      <c r="AP6" s="32"/>
      <c r="AQ6" s="32"/>
      <c r="AR6" s="32"/>
      <c r="AS6" s="32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32"/>
      <c r="BW6" s="32"/>
      <c r="BX6" s="32"/>
      <c r="BY6" s="32"/>
      <c r="BZ6" s="78"/>
      <c r="CA6" s="78"/>
      <c r="CB6" s="78"/>
      <c r="CC6" s="78"/>
      <c r="CD6" s="78"/>
      <c r="CE6" s="78"/>
      <c r="CF6" s="78"/>
      <c r="CG6" s="78"/>
      <c r="CH6" s="32"/>
      <c r="CI6" s="32"/>
      <c r="CJ6" s="78"/>
      <c r="CK6" s="78"/>
      <c r="CL6" s="78"/>
      <c r="CM6" s="78"/>
      <c r="CN6" s="32"/>
      <c r="CO6" s="32"/>
      <c r="CP6" s="32"/>
      <c r="CQ6" s="32"/>
      <c r="CR6" s="32"/>
      <c r="CS6" s="32"/>
      <c r="CT6" s="78"/>
      <c r="CU6" s="78"/>
      <c r="CV6" s="78"/>
      <c r="CW6" s="78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79"/>
      <c r="DL6" s="78"/>
      <c r="DM6" s="78"/>
      <c r="DN6" s="78"/>
      <c r="DO6" s="78"/>
      <c r="DP6" s="78"/>
      <c r="DQ6" s="78"/>
      <c r="DR6" s="78"/>
      <c r="DS6" s="78"/>
      <c r="DT6" s="78"/>
      <c r="DU6" s="81"/>
      <c r="DV6" s="78"/>
      <c r="DW6" s="78"/>
      <c r="DX6" s="78"/>
      <c r="DY6" s="78"/>
      <c r="DZ6" s="78"/>
      <c r="EA6" s="78"/>
      <c r="EB6" s="78"/>
      <c r="EC6" s="78"/>
      <c r="ED6" s="33"/>
      <c r="EE6" s="33"/>
      <c r="EF6" s="33"/>
      <c r="EG6" s="33"/>
      <c r="EH6" s="36"/>
      <c r="EI6" s="36"/>
    </row>
    <row r="7" spans="1:139" s="17" customFormat="1" ht="67.5" customHeight="1" x14ac:dyDescent="0.25">
      <c r="A7" s="114" t="s">
        <v>0</v>
      </c>
      <c r="B7" s="114" t="s">
        <v>1</v>
      </c>
      <c r="C7" s="115" t="s">
        <v>2</v>
      </c>
      <c r="D7" s="114" t="s">
        <v>3</v>
      </c>
      <c r="E7" s="116" t="s">
        <v>4</v>
      </c>
      <c r="F7" s="116" t="s">
        <v>5</v>
      </c>
      <c r="G7" s="117"/>
      <c r="H7" s="116" t="s">
        <v>6</v>
      </c>
      <c r="I7" s="116"/>
      <c r="J7" s="116"/>
      <c r="K7" s="116"/>
      <c r="L7" s="118" t="s">
        <v>7</v>
      </c>
      <c r="M7" s="118"/>
      <c r="N7" s="119" t="s">
        <v>8</v>
      </c>
      <c r="O7" s="119"/>
      <c r="P7" s="118" t="s">
        <v>9</v>
      </c>
      <c r="Q7" s="118"/>
      <c r="R7" s="118" t="s">
        <v>10</v>
      </c>
      <c r="S7" s="118"/>
      <c r="T7" s="120" t="s">
        <v>11</v>
      </c>
      <c r="U7" s="120"/>
      <c r="V7" s="119" t="s">
        <v>12</v>
      </c>
      <c r="W7" s="119"/>
      <c r="X7" s="118" t="s">
        <v>13</v>
      </c>
      <c r="Y7" s="118"/>
      <c r="Z7" s="118" t="s">
        <v>14</v>
      </c>
      <c r="AA7" s="118"/>
      <c r="AB7" s="119" t="s">
        <v>15</v>
      </c>
      <c r="AC7" s="119"/>
      <c r="AD7" s="118" t="s">
        <v>16</v>
      </c>
      <c r="AE7" s="118"/>
      <c r="AF7" s="118" t="s">
        <v>17</v>
      </c>
      <c r="AG7" s="118"/>
      <c r="AH7" s="120" t="s">
        <v>18</v>
      </c>
      <c r="AI7" s="120"/>
      <c r="AJ7" s="118" t="s">
        <v>19</v>
      </c>
      <c r="AK7" s="118"/>
      <c r="AL7" s="118" t="s">
        <v>20</v>
      </c>
      <c r="AM7" s="118"/>
      <c r="AN7" s="118" t="s">
        <v>21</v>
      </c>
      <c r="AO7" s="118"/>
      <c r="AP7" s="118" t="s">
        <v>22</v>
      </c>
      <c r="AQ7" s="118"/>
      <c r="AR7" s="118" t="s">
        <v>23</v>
      </c>
      <c r="AS7" s="118"/>
      <c r="AT7" s="118" t="s">
        <v>24</v>
      </c>
      <c r="AU7" s="118"/>
      <c r="AV7" s="118" t="s">
        <v>25</v>
      </c>
      <c r="AW7" s="118"/>
      <c r="AX7" s="118" t="s">
        <v>26</v>
      </c>
      <c r="AY7" s="118"/>
      <c r="AZ7" s="118" t="s">
        <v>27</v>
      </c>
      <c r="BA7" s="118"/>
      <c r="BB7" s="118" t="s">
        <v>28</v>
      </c>
      <c r="BC7" s="118"/>
      <c r="BD7" s="118" t="s">
        <v>29</v>
      </c>
      <c r="BE7" s="118"/>
      <c r="BF7" s="118" t="s">
        <v>30</v>
      </c>
      <c r="BG7" s="118"/>
      <c r="BH7" s="118" t="s">
        <v>31</v>
      </c>
      <c r="BI7" s="118"/>
      <c r="BJ7" s="118" t="s">
        <v>32</v>
      </c>
      <c r="BK7" s="118"/>
      <c r="BL7" s="118" t="s">
        <v>33</v>
      </c>
      <c r="BM7" s="118"/>
      <c r="BN7" s="118" t="s">
        <v>34</v>
      </c>
      <c r="BO7" s="118"/>
      <c r="BP7" s="118" t="s">
        <v>35</v>
      </c>
      <c r="BQ7" s="118"/>
      <c r="BR7" s="118" t="s">
        <v>36</v>
      </c>
      <c r="BS7" s="118"/>
      <c r="BT7" s="118" t="s">
        <v>37</v>
      </c>
      <c r="BU7" s="118"/>
      <c r="BV7" s="118" t="s">
        <v>38</v>
      </c>
      <c r="BW7" s="118"/>
      <c r="BX7" s="118" t="s">
        <v>39</v>
      </c>
      <c r="BY7" s="118"/>
      <c r="BZ7" s="118" t="s">
        <v>40</v>
      </c>
      <c r="CA7" s="118"/>
      <c r="CB7" s="118" t="s">
        <v>41</v>
      </c>
      <c r="CC7" s="118"/>
      <c r="CD7" s="118" t="s">
        <v>42</v>
      </c>
      <c r="CE7" s="118"/>
      <c r="CF7" s="119" t="s">
        <v>43</v>
      </c>
      <c r="CG7" s="119"/>
      <c r="CH7" s="118" t="s">
        <v>44</v>
      </c>
      <c r="CI7" s="118"/>
      <c r="CJ7" s="118" t="s">
        <v>45</v>
      </c>
      <c r="CK7" s="118"/>
      <c r="CL7" s="118" t="s">
        <v>46</v>
      </c>
      <c r="CM7" s="118"/>
      <c r="CN7" s="118" t="s">
        <v>47</v>
      </c>
      <c r="CO7" s="118"/>
      <c r="CP7" s="118" t="s">
        <v>48</v>
      </c>
      <c r="CQ7" s="118"/>
      <c r="CR7" s="118" t="s">
        <v>49</v>
      </c>
      <c r="CS7" s="118"/>
      <c r="CT7" s="118" t="s">
        <v>50</v>
      </c>
      <c r="CU7" s="118"/>
      <c r="CV7" s="118" t="s">
        <v>51</v>
      </c>
      <c r="CW7" s="118"/>
      <c r="CX7" s="118" t="s">
        <v>52</v>
      </c>
      <c r="CY7" s="118"/>
      <c r="CZ7" s="118" t="s">
        <v>53</v>
      </c>
      <c r="DA7" s="118"/>
      <c r="DB7" s="118" t="s">
        <v>54</v>
      </c>
      <c r="DC7" s="118"/>
      <c r="DD7" s="118" t="s">
        <v>55</v>
      </c>
      <c r="DE7" s="118"/>
      <c r="DF7" s="118" t="s">
        <v>56</v>
      </c>
      <c r="DG7" s="118"/>
      <c r="DH7" s="118" t="s">
        <v>57</v>
      </c>
      <c r="DI7" s="118"/>
      <c r="DJ7" s="119" t="s">
        <v>58</v>
      </c>
      <c r="DK7" s="119"/>
      <c r="DL7" s="118" t="s">
        <v>59</v>
      </c>
      <c r="DM7" s="118"/>
      <c r="DN7" s="119" t="s">
        <v>60</v>
      </c>
      <c r="DO7" s="119"/>
      <c r="DP7" s="118" t="s">
        <v>61</v>
      </c>
      <c r="DQ7" s="118"/>
      <c r="DR7" s="118" t="s">
        <v>62</v>
      </c>
      <c r="DS7" s="118"/>
      <c r="DT7" s="118" t="s">
        <v>63</v>
      </c>
      <c r="DU7" s="118"/>
      <c r="DV7" s="118" t="s">
        <v>64</v>
      </c>
      <c r="DW7" s="118"/>
      <c r="DX7" s="118" t="s">
        <v>65</v>
      </c>
      <c r="DY7" s="118"/>
      <c r="DZ7" s="118" t="s">
        <v>66</v>
      </c>
      <c r="EA7" s="118"/>
      <c r="EB7" s="118" t="s">
        <v>67</v>
      </c>
      <c r="EC7" s="121"/>
      <c r="ED7" s="120" t="s">
        <v>68</v>
      </c>
      <c r="EE7" s="120"/>
      <c r="EF7" s="91" t="s">
        <v>69</v>
      </c>
      <c r="EG7" s="91"/>
      <c r="EH7" s="92" t="s">
        <v>70</v>
      </c>
      <c r="EI7" s="92"/>
    </row>
    <row r="8" spans="1:139" s="17" customFormat="1" ht="21" customHeight="1" x14ac:dyDescent="0.25">
      <c r="A8" s="114"/>
      <c r="B8" s="114"/>
      <c r="C8" s="115"/>
      <c r="D8" s="114"/>
      <c r="E8" s="116"/>
      <c r="F8" s="116"/>
      <c r="G8" s="117"/>
      <c r="H8" s="65" t="s">
        <v>133</v>
      </c>
      <c r="I8" s="65"/>
      <c r="J8" s="65"/>
      <c r="K8" s="65"/>
      <c r="L8" s="66" t="s">
        <v>71</v>
      </c>
      <c r="M8" s="66"/>
      <c r="N8" s="66" t="s">
        <v>72</v>
      </c>
      <c r="O8" s="66"/>
      <c r="P8" s="66" t="s">
        <v>73</v>
      </c>
      <c r="Q8" s="66"/>
      <c r="R8" s="66" t="s">
        <v>74</v>
      </c>
      <c r="S8" s="66"/>
      <c r="T8" s="122" t="s">
        <v>75</v>
      </c>
      <c r="U8" s="122"/>
      <c r="V8" s="66" t="s">
        <v>76</v>
      </c>
      <c r="W8" s="66"/>
      <c r="X8" s="66" t="s">
        <v>77</v>
      </c>
      <c r="Y8" s="66"/>
      <c r="Z8" s="66" t="s">
        <v>78</v>
      </c>
      <c r="AA8" s="66"/>
      <c r="AB8" s="66" t="s">
        <v>79</v>
      </c>
      <c r="AC8" s="66"/>
      <c r="AD8" s="66" t="s">
        <v>80</v>
      </c>
      <c r="AE8" s="66"/>
      <c r="AF8" s="66" t="s">
        <v>81</v>
      </c>
      <c r="AG8" s="66"/>
      <c r="AH8" s="122" t="s">
        <v>82</v>
      </c>
      <c r="AI8" s="122"/>
      <c r="AJ8" s="66" t="s">
        <v>83</v>
      </c>
      <c r="AK8" s="66"/>
      <c r="AL8" s="66" t="s">
        <v>84</v>
      </c>
      <c r="AM8" s="66"/>
      <c r="AN8" s="66" t="s">
        <v>85</v>
      </c>
      <c r="AO8" s="66"/>
      <c r="AP8" s="66" t="s">
        <v>86</v>
      </c>
      <c r="AQ8" s="66"/>
      <c r="AR8" s="66" t="s">
        <v>87</v>
      </c>
      <c r="AS8" s="66"/>
      <c r="AT8" s="66" t="s">
        <v>88</v>
      </c>
      <c r="AU8" s="66"/>
      <c r="AV8" s="66" t="s">
        <v>89</v>
      </c>
      <c r="AW8" s="66"/>
      <c r="AX8" s="66" t="s">
        <v>90</v>
      </c>
      <c r="AY8" s="66"/>
      <c r="AZ8" s="66" t="s">
        <v>91</v>
      </c>
      <c r="BA8" s="66"/>
      <c r="BB8" s="66" t="s">
        <v>92</v>
      </c>
      <c r="BC8" s="66"/>
      <c r="BD8" s="66">
        <v>2101011</v>
      </c>
      <c r="BE8" s="66"/>
      <c r="BF8" s="66" t="s">
        <v>93</v>
      </c>
      <c r="BG8" s="66"/>
      <c r="BH8" s="66" t="s">
        <v>94</v>
      </c>
      <c r="BI8" s="66"/>
      <c r="BJ8" s="66" t="s">
        <v>95</v>
      </c>
      <c r="BK8" s="66"/>
      <c r="BL8" s="66" t="s">
        <v>96</v>
      </c>
      <c r="BM8" s="66"/>
      <c r="BN8" s="66" t="s">
        <v>97</v>
      </c>
      <c r="BO8" s="66"/>
      <c r="BP8" s="66" t="s">
        <v>98</v>
      </c>
      <c r="BQ8" s="66"/>
      <c r="BR8" s="66" t="s">
        <v>99</v>
      </c>
      <c r="BS8" s="66"/>
      <c r="BT8" s="66" t="s">
        <v>100</v>
      </c>
      <c r="BU8" s="66"/>
      <c r="BV8" s="66" t="s">
        <v>101</v>
      </c>
      <c r="BW8" s="66"/>
      <c r="BX8" s="66" t="s">
        <v>102</v>
      </c>
      <c r="BY8" s="66"/>
      <c r="BZ8" s="66" t="s">
        <v>103</v>
      </c>
      <c r="CA8" s="66"/>
      <c r="CB8" s="66" t="s">
        <v>104</v>
      </c>
      <c r="CC8" s="66"/>
      <c r="CD8" s="66" t="s">
        <v>105</v>
      </c>
      <c r="CE8" s="66"/>
      <c r="CF8" s="66" t="s">
        <v>106</v>
      </c>
      <c r="CG8" s="66"/>
      <c r="CH8" s="66" t="s">
        <v>107</v>
      </c>
      <c r="CI8" s="66"/>
      <c r="CJ8" s="66" t="s">
        <v>108</v>
      </c>
      <c r="CK8" s="66"/>
      <c r="CL8" s="66" t="s">
        <v>109</v>
      </c>
      <c r="CM8" s="66"/>
      <c r="CN8" s="66" t="s">
        <v>110</v>
      </c>
      <c r="CO8" s="66"/>
      <c r="CP8" s="66" t="s">
        <v>111</v>
      </c>
      <c r="CQ8" s="66"/>
      <c r="CR8" s="66" t="s">
        <v>112</v>
      </c>
      <c r="CS8" s="66"/>
      <c r="CT8" s="66" t="s">
        <v>113</v>
      </c>
      <c r="CU8" s="66"/>
      <c r="CV8" s="66" t="s">
        <v>114</v>
      </c>
      <c r="CW8" s="66"/>
      <c r="CX8" s="66" t="s">
        <v>115</v>
      </c>
      <c r="CY8" s="66"/>
      <c r="CZ8" s="66" t="s">
        <v>116</v>
      </c>
      <c r="DA8" s="66"/>
      <c r="DB8" s="66" t="s">
        <v>117</v>
      </c>
      <c r="DC8" s="66"/>
      <c r="DD8" s="66" t="s">
        <v>118</v>
      </c>
      <c r="DE8" s="66"/>
      <c r="DF8" s="66" t="s">
        <v>119</v>
      </c>
      <c r="DG8" s="66"/>
      <c r="DH8" s="66" t="s">
        <v>120</v>
      </c>
      <c r="DI8" s="66"/>
      <c r="DJ8" s="66" t="s">
        <v>121</v>
      </c>
      <c r="DK8" s="66"/>
      <c r="DL8" s="66" t="s">
        <v>122</v>
      </c>
      <c r="DM8" s="66"/>
      <c r="DN8" s="66" t="s">
        <v>123</v>
      </c>
      <c r="DO8" s="66"/>
      <c r="DP8" s="66" t="s">
        <v>124</v>
      </c>
      <c r="DQ8" s="66"/>
      <c r="DR8" s="66" t="s">
        <v>125</v>
      </c>
      <c r="DS8" s="66"/>
      <c r="DT8" s="66" t="s">
        <v>126</v>
      </c>
      <c r="DU8" s="66"/>
      <c r="DV8" s="66" t="s">
        <v>127</v>
      </c>
      <c r="DW8" s="66"/>
      <c r="DX8" s="66" t="s">
        <v>128</v>
      </c>
      <c r="DY8" s="66"/>
      <c r="DZ8" s="66" t="s">
        <v>129</v>
      </c>
      <c r="EA8" s="66"/>
      <c r="EB8" s="66" t="s">
        <v>130</v>
      </c>
      <c r="EC8" s="66"/>
      <c r="ED8" s="122" t="s">
        <v>131</v>
      </c>
      <c r="EE8" s="122"/>
      <c r="EF8" s="93" t="s">
        <v>132</v>
      </c>
      <c r="EG8" s="93"/>
      <c r="EH8" s="94"/>
      <c r="EI8" s="94"/>
    </row>
    <row r="9" spans="1:139" s="17" customFormat="1" ht="16.5" customHeight="1" x14ac:dyDescent="0.25">
      <c r="A9" s="114"/>
      <c r="B9" s="114"/>
      <c r="C9" s="115"/>
      <c r="D9" s="114"/>
      <c r="E9" s="116"/>
      <c r="F9" s="116"/>
      <c r="G9" s="117"/>
      <c r="H9" s="65"/>
      <c r="I9" s="65"/>
      <c r="J9" s="65"/>
      <c r="K9" s="65"/>
      <c r="L9" s="118" t="s">
        <v>134</v>
      </c>
      <c r="M9" s="118"/>
      <c r="N9" s="119" t="s">
        <v>134</v>
      </c>
      <c r="O9" s="119"/>
      <c r="P9" s="119" t="s">
        <v>135</v>
      </c>
      <c r="Q9" s="119"/>
      <c r="R9" s="119" t="s">
        <v>136</v>
      </c>
      <c r="S9" s="119"/>
      <c r="T9" s="120" t="s">
        <v>137</v>
      </c>
      <c r="U9" s="120"/>
      <c r="V9" s="118" t="s">
        <v>134</v>
      </c>
      <c r="W9" s="118"/>
      <c r="X9" s="118" t="s">
        <v>138</v>
      </c>
      <c r="Y9" s="118"/>
      <c r="Z9" s="123" t="s">
        <v>139</v>
      </c>
      <c r="AA9" s="123"/>
      <c r="AB9" s="118" t="s">
        <v>140</v>
      </c>
      <c r="AC9" s="118"/>
      <c r="AD9" s="118" t="s">
        <v>140</v>
      </c>
      <c r="AE9" s="118"/>
      <c r="AF9" s="118" t="s">
        <v>141</v>
      </c>
      <c r="AG9" s="118"/>
      <c r="AH9" s="120" t="s">
        <v>140</v>
      </c>
      <c r="AI9" s="120"/>
      <c r="AJ9" s="118" t="s">
        <v>141</v>
      </c>
      <c r="AK9" s="118"/>
      <c r="AL9" s="118" t="s">
        <v>137</v>
      </c>
      <c r="AM9" s="118"/>
      <c r="AN9" s="118" t="s">
        <v>140</v>
      </c>
      <c r="AO9" s="118"/>
      <c r="AP9" s="118" t="s">
        <v>140</v>
      </c>
      <c r="AQ9" s="118"/>
      <c r="AR9" s="118" t="s">
        <v>140</v>
      </c>
      <c r="AS9" s="118"/>
      <c r="AT9" s="119" t="s">
        <v>137</v>
      </c>
      <c r="AU9" s="119"/>
      <c r="AV9" s="118" t="s">
        <v>137</v>
      </c>
      <c r="AW9" s="118"/>
      <c r="AX9" s="118" t="s">
        <v>141</v>
      </c>
      <c r="AY9" s="118"/>
      <c r="AZ9" s="118" t="s">
        <v>141</v>
      </c>
      <c r="BA9" s="118"/>
      <c r="BB9" s="118" t="s">
        <v>141</v>
      </c>
      <c r="BC9" s="118"/>
      <c r="BD9" s="118" t="s">
        <v>141</v>
      </c>
      <c r="BE9" s="118"/>
      <c r="BF9" s="118" t="s">
        <v>141</v>
      </c>
      <c r="BG9" s="118"/>
      <c r="BH9" s="118" t="s">
        <v>137</v>
      </c>
      <c r="BI9" s="118"/>
      <c r="BJ9" s="118" t="s">
        <v>142</v>
      </c>
      <c r="BK9" s="118"/>
      <c r="BL9" s="118" t="s">
        <v>142</v>
      </c>
      <c r="BM9" s="118"/>
      <c r="BN9" s="118" t="s">
        <v>142</v>
      </c>
      <c r="BO9" s="118"/>
      <c r="BP9" s="118" t="s">
        <v>137</v>
      </c>
      <c r="BQ9" s="118"/>
      <c r="BR9" s="118" t="s">
        <v>141</v>
      </c>
      <c r="BS9" s="118"/>
      <c r="BT9" s="118" t="s">
        <v>141</v>
      </c>
      <c r="BU9" s="118"/>
      <c r="BV9" s="118" t="s">
        <v>143</v>
      </c>
      <c r="BW9" s="118"/>
      <c r="BX9" s="118" t="s">
        <v>143</v>
      </c>
      <c r="BY9" s="118"/>
      <c r="BZ9" s="118" t="s">
        <v>137</v>
      </c>
      <c r="CA9" s="118"/>
      <c r="CB9" s="118" t="s">
        <v>137</v>
      </c>
      <c r="CC9" s="118"/>
      <c r="CD9" s="118" t="s">
        <v>141</v>
      </c>
      <c r="CE9" s="118"/>
      <c r="CF9" s="119" t="s">
        <v>143</v>
      </c>
      <c r="CG9" s="119"/>
      <c r="CH9" s="118" t="s">
        <v>140</v>
      </c>
      <c r="CI9" s="118"/>
      <c r="CJ9" s="118" t="s">
        <v>140</v>
      </c>
      <c r="CK9" s="118"/>
      <c r="CL9" s="118" t="s">
        <v>140</v>
      </c>
      <c r="CM9" s="118"/>
      <c r="CN9" s="118" t="s">
        <v>140</v>
      </c>
      <c r="CO9" s="118"/>
      <c r="CP9" s="118" t="s">
        <v>140</v>
      </c>
      <c r="CQ9" s="118"/>
      <c r="CR9" s="118" t="s">
        <v>140</v>
      </c>
      <c r="CS9" s="118"/>
      <c r="CT9" s="118" t="s">
        <v>143</v>
      </c>
      <c r="CU9" s="118"/>
      <c r="CV9" s="118" t="s">
        <v>141</v>
      </c>
      <c r="CW9" s="118"/>
      <c r="CX9" s="118" t="s">
        <v>137</v>
      </c>
      <c r="CY9" s="118"/>
      <c r="CZ9" s="118" t="s">
        <v>143</v>
      </c>
      <c r="DA9" s="118"/>
      <c r="DB9" s="118" t="s">
        <v>143</v>
      </c>
      <c r="DC9" s="118"/>
      <c r="DD9" s="118" t="s">
        <v>143</v>
      </c>
      <c r="DE9" s="118"/>
      <c r="DF9" s="118" t="s">
        <v>141</v>
      </c>
      <c r="DG9" s="118"/>
      <c r="DH9" s="118" t="s">
        <v>137</v>
      </c>
      <c r="DI9" s="118"/>
      <c r="DJ9" s="118" t="s">
        <v>143</v>
      </c>
      <c r="DK9" s="118"/>
      <c r="DL9" s="118" t="s">
        <v>141</v>
      </c>
      <c r="DM9" s="118"/>
      <c r="DN9" s="118" t="s">
        <v>144</v>
      </c>
      <c r="DO9" s="118"/>
      <c r="DP9" s="118" t="s">
        <v>144</v>
      </c>
      <c r="DQ9" s="118"/>
      <c r="DR9" s="118" t="s">
        <v>144</v>
      </c>
      <c r="DS9" s="118"/>
      <c r="DT9" s="118" t="s">
        <v>144</v>
      </c>
      <c r="DU9" s="118"/>
      <c r="DV9" s="124"/>
      <c r="DW9" s="124"/>
      <c r="DX9" s="124"/>
      <c r="DY9" s="124"/>
      <c r="DZ9" s="118" t="s">
        <v>142</v>
      </c>
      <c r="EA9" s="118"/>
      <c r="EB9" s="118" t="s">
        <v>137</v>
      </c>
      <c r="EC9" s="118"/>
      <c r="ED9" s="63"/>
      <c r="EE9" s="64"/>
      <c r="EF9" s="95"/>
      <c r="EG9" s="95"/>
      <c r="EH9" s="94"/>
      <c r="EI9" s="94"/>
    </row>
    <row r="10" spans="1:139" s="17" customFormat="1" ht="24" customHeight="1" x14ac:dyDescent="0.25">
      <c r="A10" s="114"/>
      <c r="B10" s="114"/>
      <c r="C10" s="115"/>
      <c r="D10" s="114"/>
      <c r="E10" s="116"/>
      <c r="F10" s="116"/>
      <c r="G10" s="117"/>
      <c r="H10" s="116" t="s">
        <v>145</v>
      </c>
      <c r="I10" s="116" t="s">
        <v>146</v>
      </c>
      <c r="J10" s="116" t="s">
        <v>147</v>
      </c>
      <c r="K10" s="116" t="s">
        <v>148</v>
      </c>
      <c r="L10" s="119">
        <v>2017</v>
      </c>
      <c r="M10" s="119"/>
      <c r="N10" s="119">
        <v>2019</v>
      </c>
      <c r="O10" s="119"/>
      <c r="P10" s="119">
        <v>2020</v>
      </c>
      <c r="Q10" s="119"/>
      <c r="R10" s="119">
        <v>2022</v>
      </c>
      <c r="S10" s="119"/>
      <c r="T10" s="76">
        <v>2018</v>
      </c>
      <c r="U10" s="76"/>
      <c r="V10" s="119">
        <v>2018</v>
      </c>
      <c r="W10" s="119"/>
      <c r="X10" s="119">
        <v>2021</v>
      </c>
      <c r="Y10" s="119"/>
      <c r="Z10" s="119">
        <v>2035</v>
      </c>
      <c r="AA10" s="119"/>
      <c r="AB10" s="119">
        <v>2029</v>
      </c>
      <c r="AC10" s="119"/>
      <c r="AD10" s="119">
        <v>2030</v>
      </c>
      <c r="AE10" s="119"/>
      <c r="AF10" s="119">
        <v>2056</v>
      </c>
      <c r="AG10" s="119"/>
      <c r="AH10" s="76">
        <v>2018</v>
      </c>
      <c r="AI10" s="76"/>
      <c r="AJ10" s="119">
        <v>2057</v>
      </c>
      <c r="AK10" s="119"/>
      <c r="AL10" s="119">
        <v>2041</v>
      </c>
      <c r="AM10" s="119"/>
      <c r="AN10" s="119">
        <v>2031</v>
      </c>
      <c r="AO10" s="119"/>
      <c r="AP10" s="119">
        <v>2032</v>
      </c>
      <c r="AQ10" s="119"/>
      <c r="AR10" s="119">
        <v>2033</v>
      </c>
      <c r="AS10" s="119"/>
      <c r="AT10" s="119">
        <v>2040</v>
      </c>
      <c r="AU10" s="119"/>
      <c r="AV10" s="119">
        <v>2043</v>
      </c>
      <c r="AW10" s="119"/>
      <c r="AX10" s="119">
        <v>2059</v>
      </c>
      <c r="AY10" s="119"/>
      <c r="AZ10" s="119">
        <v>2060</v>
      </c>
      <c r="BA10" s="119"/>
      <c r="BB10" s="119">
        <v>2061</v>
      </c>
      <c r="BC10" s="119"/>
      <c r="BD10" s="119">
        <v>2062</v>
      </c>
      <c r="BE10" s="119"/>
      <c r="BF10" s="119">
        <v>2063</v>
      </c>
      <c r="BG10" s="119"/>
      <c r="BH10" s="119">
        <v>2044</v>
      </c>
      <c r="BI10" s="119"/>
      <c r="BJ10" s="119">
        <v>2036</v>
      </c>
      <c r="BK10" s="119"/>
      <c r="BL10" s="119">
        <v>2037</v>
      </c>
      <c r="BM10" s="119"/>
      <c r="BN10" s="119">
        <v>2038</v>
      </c>
      <c r="BO10" s="119"/>
      <c r="BP10" s="119">
        <v>2045</v>
      </c>
      <c r="BQ10" s="119"/>
      <c r="BR10" s="119">
        <v>2052</v>
      </c>
      <c r="BS10" s="119"/>
      <c r="BT10" s="119">
        <v>2055</v>
      </c>
      <c r="BU10" s="119"/>
      <c r="BV10" s="119">
        <v>2066</v>
      </c>
      <c r="BW10" s="119"/>
      <c r="BX10" s="119">
        <v>2072</v>
      </c>
      <c r="BY10" s="119"/>
      <c r="BZ10" s="119">
        <v>2047</v>
      </c>
      <c r="CA10" s="119"/>
      <c r="CB10" s="119">
        <v>2048</v>
      </c>
      <c r="CC10" s="119"/>
      <c r="CD10" s="119">
        <v>2058</v>
      </c>
      <c r="CE10" s="119"/>
      <c r="CF10" s="119">
        <v>2071</v>
      </c>
      <c r="CG10" s="119"/>
      <c r="CH10" s="119">
        <v>2025</v>
      </c>
      <c r="CI10" s="119"/>
      <c r="CJ10" s="119">
        <v>2026</v>
      </c>
      <c r="CK10" s="119"/>
      <c r="CL10" s="119">
        <v>2027</v>
      </c>
      <c r="CM10" s="119"/>
      <c r="CN10" s="119">
        <v>2028</v>
      </c>
      <c r="CO10" s="119"/>
      <c r="CP10" s="119">
        <v>2023</v>
      </c>
      <c r="CQ10" s="119"/>
      <c r="CR10" s="119">
        <v>2034</v>
      </c>
      <c r="CS10" s="119"/>
      <c r="CT10" s="119">
        <v>2073</v>
      </c>
      <c r="CU10" s="119"/>
      <c r="CV10" s="119">
        <v>2064</v>
      </c>
      <c r="CW10" s="119"/>
      <c r="CX10" s="119">
        <v>2069</v>
      </c>
      <c r="CY10" s="119"/>
      <c r="CZ10" s="119">
        <v>2065</v>
      </c>
      <c r="DA10" s="119"/>
      <c r="DB10" s="119">
        <v>2070</v>
      </c>
      <c r="DC10" s="119"/>
      <c r="DD10" s="119">
        <v>2067</v>
      </c>
      <c r="DE10" s="119"/>
      <c r="DF10" s="119">
        <v>2053</v>
      </c>
      <c r="DG10" s="119"/>
      <c r="DH10" s="119">
        <v>2049</v>
      </c>
      <c r="DI10" s="119"/>
      <c r="DJ10" s="119">
        <v>2068</v>
      </c>
      <c r="DK10" s="119"/>
      <c r="DL10" s="119">
        <v>2054</v>
      </c>
      <c r="DM10" s="119"/>
      <c r="DN10" s="119">
        <v>2074</v>
      </c>
      <c r="DO10" s="119"/>
      <c r="DP10" s="119">
        <v>2075</v>
      </c>
      <c r="DQ10" s="119"/>
      <c r="DR10" s="119">
        <v>2076</v>
      </c>
      <c r="DS10" s="119"/>
      <c r="DT10" s="119">
        <v>2077</v>
      </c>
      <c r="DU10" s="119"/>
      <c r="DV10" s="38"/>
      <c r="DW10" s="38"/>
      <c r="DX10" s="38"/>
      <c r="DY10" s="38"/>
      <c r="DZ10" s="119">
        <v>2039</v>
      </c>
      <c r="EA10" s="119"/>
      <c r="EB10" s="119">
        <v>2051</v>
      </c>
      <c r="EC10" s="119"/>
      <c r="ED10" s="76">
        <v>2018</v>
      </c>
      <c r="EE10" s="76"/>
      <c r="EF10" s="97"/>
      <c r="EG10" s="97"/>
      <c r="EH10" s="96">
        <v>2078</v>
      </c>
      <c r="EI10" s="96"/>
    </row>
    <row r="11" spans="1:139" s="17" customFormat="1" ht="45" customHeight="1" x14ac:dyDescent="0.25">
      <c r="A11" s="125"/>
      <c r="B11" s="125"/>
      <c r="C11" s="115"/>
      <c r="D11" s="114"/>
      <c r="E11" s="116"/>
      <c r="F11" s="116"/>
      <c r="G11" s="117"/>
      <c r="H11" s="116"/>
      <c r="I11" s="116"/>
      <c r="J11" s="116"/>
      <c r="K11" s="116"/>
      <c r="L11" s="38" t="s">
        <v>149</v>
      </c>
      <c r="M11" s="38" t="s">
        <v>150</v>
      </c>
      <c r="N11" s="126" t="s">
        <v>149</v>
      </c>
      <c r="O11" s="38" t="s">
        <v>150</v>
      </c>
      <c r="P11" s="38" t="s">
        <v>149</v>
      </c>
      <c r="Q11" s="38" t="s">
        <v>150</v>
      </c>
      <c r="R11" s="38" t="s">
        <v>149</v>
      </c>
      <c r="S11" s="38" t="s">
        <v>150</v>
      </c>
      <c r="T11" s="62" t="s">
        <v>149</v>
      </c>
      <c r="U11" s="62" t="s">
        <v>150</v>
      </c>
      <c r="V11" s="38" t="s">
        <v>149</v>
      </c>
      <c r="W11" s="38" t="s">
        <v>150</v>
      </c>
      <c r="X11" s="38" t="s">
        <v>149</v>
      </c>
      <c r="Y11" s="38" t="s">
        <v>150</v>
      </c>
      <c r="Z11" s="38" t="s">
        <v>149</v>
      </c>
      <c r="AA11" s="38" t="s">
        <v>150</v>
      </c>
      <c r="AB11" s="38" t="s">
        <v>149</v>
      </c>
      <c r="AC11" s="38" t="s">
        <v>150</v>
      </c>
      <c r="AD11" s="38" t="s">
        <v>149</v>
      </c>
      <c r="AE11" s="38" t="s">
        <v>150</v>
      </c>
      <c r="AF11" s="38" t="s">
        <v>149</v>
      </c>
      <c r="AG11" s="38" t="s">
        <v>150</v>
      </c>
      <c r="AH11" s="62" t="s">
        <v>149</v>
      </c>
      <c r="AI11" s="62" t="s">
        <v>150</v>
      </c>
      <c r="AJ11" s="38" t="s">
        <v>149</v>
      </c>
      <c r="AK11" s="38" t="s">
        <v>150</v>
      </c>
      <c r="AL11" s="38" t="s">
        <v>149</v>
      </c>
      <c r="AM11" s="38" t="s">
        <v>150</v>
      </c>
      <c r="AN11" s="38" t="s">
        <v>149</v>
      </c>
      <c r="AO11" s="38" t="s">
        <v>150</v>
      </c>
      <c r="AP11" s="38" t="s">
        <v>149</v>
      </c>
      <c r="AQ11" s="38" t="s">
        <v>150</v>
      </c>
      <c r="AR11" s="38" t="s">
        <v>149</v>
      </c>
      <c r="AS11" s="38" t="s">
        <v>150</v>
      </c>
      <c r="AT11" s="38" t="s">
        <v>149</v>
      </c>
      <c r="AU11" s="38" t="s">
        <v>150</v>
      </c>
      <c r="AV11" s="38" t="s">
        <v>149</v>
      </c>
      <c r="AW11" s="38" t="s">
        <v>150</v>
      </c>
      <c r="AX11" s="38" t="s">
        <v>149</v>
      </c>
      <c r="AY11" s="38" t="s">
        <v>150</v>
      </c>
      <c r="AZ11" s="38" t="s">
        <v>149</v>
      </c>
      <c r="BA11" s="38" t="s">
        <v>150</v>
      </c>
      <c r="BB11" s="38" t="s">
        <v>149</v>
      </c>
      <c r="BC11" s="38" t="s">
        <v>150</v>
      </c>
      <c r="BD11" s="38" t="s">
        <v>149</v>
      </c>
      <c r="BE11" s="38" t="s">
        <v>150</v>
      </c>
      <c r="BF11" s="38" t="s">
        <v>149</v>
      </c>
      <c r="BG11" s="38" t="s">
        <v>150</v>
      </c>
      <c r="BH11" s="38" t="s">
        <v>149</v>
      </c>
      <c r="BI11" s="38" t="s">
        <v>150</v>
      </c>
      <c r="BJ11" s="38" t="s">
        <v>149</v>
      </c>
      <c r="BK11" s="38" t="s">
        <v>150</v>
      </c>
      <c r="BL11" s="38" t="s">
        <v>149</v>
      </c>
      <c r="BM11" s="38" t="s">
        <v>150</v>
      </c>
      <c r="BN11" s="38" t="s">
        <v>149</v>
      </c>
      <c r="BO11" s="38" t="s">
        <v>150</v>
      </c>
      <c r="BP11" s="38" t="s">
        <v>149</v>
      </c>
      <c r="BQ11" s="38" t="s">
        <v>150</v>
      </c>
      <c r="BR11" s="38" t="s">
        <v>149</v>
      </c>
      <c r="BS11" s="38" t="s">
        <v>150</v>
      </c>
      <c r="BT11" s="38" t="s">
        <v>149</v>
      </c>
      <c r="BU11" s="38" t="s">
        <v>150</v>
      </c>
      <c r="BV11" s="38" t="s">
        <v>149</v>
      </c>
      <c r="BW11" s="38" t="s">
        <v>150</v>
      </c>
      <c r="BX11" s="38" t="s">
        <v>149</v>
      </c>
      <c r="BY11" s="38" t="s">
        <v>150</v>
      </c>
      <c r="BZ11" s="38" t="s">
        <v>149</v>
      </c>
      <c r="CA11" s="38" t="s">
        <v>150</v>
      </c>
      <c r="CB11" s="38" t="s">
        <v>149</v>
      </c>
      <c r="CC11" s="38" t="s">
        <v>150</v>
      </c>
      <c r="CD11" s="38" t="s">
        <v>149</v>
      </c>
      <c r="CE11" s="38" t="s">
        <v>150</v>
      </c>
      <c r="CF11" s="38" t="s">
        <v>149</v>
      </c>
      <c r="CG11" s="38" t="s">
        <v>150</v>
      </c>
      <c r="CH11" s="38" t="s">
        <v>149</v>
      </c>
      <c r="CI11" s="38" t="s">
        <v>150</v>
      </c>
      <c r="CJ11" s="38" t="s">
        <v>149</v>
      </c>
      <c r="CK11" s="38" t="s">
        <v>150</v>
      </c>
      <c r="CL11" s="38" t="s">
        <v>149</v>
      </c>
      <c r="CM11" s="38" t="s">
        <v>150</v>
      </c>
      <c r="CN11" s="38" t="s">
        <v>149</v>
      </c>
      <c r="CO11" s="38" t="s">
        <v>150</v>
      </c>
      <c r="CP11" s="38" t="s">
        <v>149</v>
      </c>
      <c r="CQ11" s="38" t="s">
        <v>150</v>
      </c>
      <c r="CR11" s="38" t="s">
        <v>149</v>
      </c>
      <c r="CS11" s="38" t="s">
        <v>150</v>
      </c>
      <c r="CT11" s="38" t="s">
        <v>149</v>
      </c>
      <c r="CU11" s="38" t="s">
        <v>150</v>
      </c>
      <c r="CV11" s="38" t="s">
        <v>149</v>
      </c>
      <c r="CW11" s="38" t="s">
        <v>150</v>
      </c>
      <c r="CX11" s="38" t="s">
        <v>149</v>
      </c>
      <c r="CY11" s="38" t="s">
        <v>150</v>
      </c>
      <c r="CZ11" s="38" t="s">
        <v>149</v>
      </c>
      <c r="DA11" s="38" t="s">
        <v>150</v>
      </c>
      <c r="DB11" s="38" t="s">
        <v>149</v>
      </c>
      <c r="DC11" s="38" t="s">
        <v>150</v>
      </c>
      <c r="DD11" s="38" t="s">
        <v>149</v>
      </c>
      <c r="DE11" s="38" t="s">
        <v>150</v>
      </c>
      <c r="DF11" s="38" t="s">
        <v>149</v>
      </c>
      <c r="DG11" s="38" t="s">
        <v>150</v>
      </c>
      <c r="DH11" s="38" t="s">
        <v>149</v>
      </c>
      <c r="DI11" s="38" t="s">
        <v>150</v>
      </c>
      <c r="DJ11" s="38" t="s">
        <v>149</v>
      </c>
      <c r="DK11" s="38" t="s">
        <v>150</v>
      </c>
      <c r="DL11" s="38" t="s">
        <v>149</v>
      </c>
      <c r="DM11" s="38" t="s">
        <v>150</v>
      </c>
      <c r="DN11" s="38" t="s">
        <v>149</v>
      </c>
      <c r="DO11" s="38" t="s">
        <v>150</v>
      </c>
      <c r="DP11" s="38" t="s">
        <v>149</v>
      </c>
      <c r="DQ11" s="38" t="s">
        <v>150</v>
      </c>
      <c r="DR11" s="38" t="s">
        <v>149</v>
      </c>
      <c r="DS11" s="38" t="s">
        <v>150</v>
      </c>
      <c r="DT11" s="38" t="s">
        <v>149</v>
      </c>
      <c r="DU11" s="38" t="s">
        <v>150</v>
      </c>
      <c r="DV11" s="38" t="s">
        <v>149</v>
      </c>
      <c r="DW11" s="38" t="s">
        <v>150</v>
      </c>
      <c r="DX11" s="38" t="s">
        <v>149</v>
      </c>
      <c r="DY11" s="38" t="s">
        <v>150</v>
      </c>
      <c r="DZ11" s="38" t="s">
        <v>149</v>
      </c>
      <c r="EA11" s="38" t="s">
        <v>150</v>
      </c>
      <c r="EB11" s="38" t="s">
        <v>151</v>
      </c>
      <c r="EC11" s="38" t="s">
        <v>150</v>
      </c>
      <c r="ED11" s="62" t="s">
        <v>149</v>
      </c>
      <c r="EE11" s="62" t="s">
        <v>150</v>
      </c>
      <c r="EF11" s="97" t="s">
        <v>152</v>
      </c>
      <c r="EG11" s="97" t="s">
        <v>150</v>
      </c>
      <c r="EH11" s="98" t="s">
        <v>149</v>
      </c>
      <c r="EI11" s="98" t="s">
        <v>150</v>
      </c>
    </row>
    <row r="12" spans="1:139" s="17" customFormat="1" ht="25.5" customHeight="1" x14ac:dyDescent="0.25">
      <c r="A12" s="49"/>
      <c r="B12" s="61" t="s">
        <v>153</v>
      </c>
      <c r="C12" s="42" t="s">
        <v>154</v>
      </c>
      <c r="D12" s="42"/>
      <c r="E12" s="42"/>
      <c r="F12" s="43"/>
      <c r="G12" s="127"/>
      <c r="H12" s="116"/>
      <c r="I12" s="116"/>
      <c r="J12" s="116"/>
      <c r="K12" s="116"/>
      <c r="L12" s="39"/>
      <c r="M12" s="39">
        <v>1</v>
      </c>
      <c r="N12" s="126"/>
      <c r="O12" s="39">
        <v>1</v>
      </c>
      <c r="P12" s="39"/>
      <c r="Q12" s="39">
        <v>1</v>
      </c>
      <c r="R12" s="39"/>
      <c r="S12" s="39">
        <v>1</v>
      </c>
      <c r="T12" s="48"/>
      <c r="U12" s="48">
        <v>1</v>
      </c>
      <c r="V12" s="39"/>
      <c r="W12" s="39">
        <v>1</v>
      </c>
      <c r="X12" s="39"/>
      <c r="Y12" s="39">
        <v>1</v>
      </c>
      <c r="Z12" s="39"/>
      <c r="AA12" s="39">
        <v>1</v>
      </c>
      <c r="AB12" s="39"/>
      <c r="AC12" s="39">
        <v>1</v>
      </c>
      <c r="AD12" s="38"/>
      <c r="AE12" s="39">
        <v>1</v>
      </c>
      <c r="AF12" s="39"/>
      <c r="AG12" s="39">
        <v>1</v>
      </c>
      <c r="AH12" s="48"/>
      <c r="AI12" s="48">
        <v>1</v>
      </c>
      <c r="AJ12" s="39"/>
      <c r="AK12" s="39">
        <v>1</v>
      </c>
      <c r="AL12" s="39"/>
      <c r="AM12" s="39">
        <v>1</v>
      </c>
      <c r="AN12" s="39"/>
      <c r="AO12" s="39">
        <v>1</v>
      </c>
      <c r="AP12" s="39"/>
      <c r="AQ12" s="39">
        <v>1</v>
      </c>
      <c r="AR12" s="39"/>
      <c r="AS12" s="39">
        <v>1</v>
      </c>
      <c r="AT12" s="39"/>
      <c r="AU12" s="39">
        <v>1</v>
      </c>
      <c r="AV12" s="39"/>
      <c r="AW12" s="39">
        <v>1</v>
      </c>
      <c r="AX12" s="39"/>
      <c r="AY12" s="39">
        <v>1</v>
      </c>
      <c r="AZ12" s="39"/>
      <c r="BA12" s="39">
        <v>1</v>
      </c>
      <c r="BB12" s="39"/>
      <c r="BC12" s="39">
        <v>1</v>
      </c>
      <c r="BD12" s="39"/>
      <c r="BE12" s="39">
        <v>1</v>
      </c>
      <c r="BF12" s="39"/>
      <c r="BG12" s="39">
        <v>1</v>
      </c>
      <c r="BH12" s="39"/>
      <c r="BI12" s="39">
        <v>1</v>
      </c>
      <c r="BJ12" s="39"/>
      <c r="BK12" s="39">
        <v>1</v>
      </c>
      <c r="BL12" s="39"/>
      <c r="BM12" s="39">
        <v>1</v>
      </c>
      <c r="BN12" s="39"/>
      <c r="BO12" s="39">
        <v>1</v>
      </c>
      <c r="BP12" s="39"/>
      <c r="BQ12" s="39">
        <v>1</v>
      </c>
      <c r="BR12" s="39"/>
      <c r="BS12" s="39">
        <v>1</v>
      </c>
      <c r="BT12" s="39"/>
      <c r="BU12" s="39">
        <v>1</v>
      </c>
      <c r="BV12" s="39"/>
      <c r="BW12" s="39">
        <v>1</v>
      </c>
      <c r="BX12" s="39"/>
      <c r="BY12" s="39">
        <v>1</v>
      </c>
      <c r="BZ12" s="39"/>
      <c r="CA12" s="39">
        <v>1</v>
      </c>
      <c r="CB12" s="39"/>
      <c r="CC12" s="39">
        <v>1</v>
      </c>
      <c r="CD12" s="39"/>
      <c r="CE12" s="39">
        <v>1</v>
      </c>
      <c r="CF12" s="39"/>
      <c r="CG12" s="39">
        <v>1</v>
      </c>
      <c r="CH12" s="39"/>
      <c r="CI12" s="39">
        <v>1</v>
      </c>
      <c r="CJ12" s="39"/>
      <c r="CK12" s="39">
        <v>1</v>
      </c>
      <c r="CL12" s="39"/>
      <c r="CM12" s="39">
        <v>1</v>
      </c>
      <c r="CN12" s="39"/>
      <c r="CO12" s="39">
        <v>1</v>
      </c>
      <c r="CP12" s="39"/>
      <c r="CQ12" s="39">
        <v>1</v>
      </c>
      <c r="CR12" s="39"/>
      <c r="CS12" s="39">
        <v>1</v>
      </c>
      <c r="CT12" s="39"/>
      <c r="CU12" s="39">
        <v>1</v>
      </c>
      <c r="CV12" s="39"/>
      <c r="CW12" s="39">
        <v>1</v>
      </c>
      <c r="CX12" s="39"/>
      <c r="CY12" s="39">
        <v>1</v>
      </c>
      <c r="CZ12" s="39"/>
      <c r="DA12" s="39">
        <v>1</v>
      </c>
      <c r="DB12" s="39"/>
      <c r="DC12" s="39">
        <v>1</v>
      </c>
      <c r="DD12" s="39"/>
      <c r="DE12" s="39">
        <v>1</v>
      </c>
      <c r="DF12" s="39"/>
      <c r="DG12" s="39">
        <v>1</v>
      </c>
      <c r="DH12" s="39"/>
      <c r="DI12" s="39">
        <v>1</v>
      </c>
      <c r="DJ12" s="39"/>
      <c r="DK12" s="39">
        <v>1</v>
      </c>
      <c r="DL12" s="39"/>
      <c r="DM12" s="39">
        <v>1</v>
      </c>
      <c r="DN12" s="39"/>
      <c r="DO12" s="39">
        <v>1</v>
      </c>
      <c r="DP12" s="39"/>
      <c r="DQ12" s="39">
        <v>1</v>
      </c>
      <c r="DR12" s="39"/>
      <c r="DS12" s="39">
        <v>1</v>
      </c>
      <c r="DT12" s="39"/>
      <c r="DU12" s="39">
        <v>1</v>
      </c>
      <c r="DV12" s="39"/>
      <c r="DW12" s="39">
        <v>1</v>
      </c>
      <c r="DX12" s="39"/>
      <c r="DY12" s="39">
        <v>1</v>
      </c>
      <c r="DZ12" s="39"/>
      <c r="EA12" s="39">
        <v>1</v>
      </c>
      <c r="EB12" s="39"/>
      <c r="EC12" s="39">
        <v>1</v>
      </c>
      <c r="ED12" s="48"/>
      <c r="EE12" s="48">
        <v>1</v>
      </c>
      <c r="EF12" s="100"/>
      <c r="EG12" s="100">
        <v>1</v>
      </c>
      <c r="EH12" s="99"/>
      <c r="EI12" s="99"/>
    </row>
    <row r="13" spans="1:139" s="17" customFormat="1" x14ac:dyDescent="0.25">
      <c r="A13" s="44">
        <v>1</v>
      </c>
      <c r="B13" s="44">
        <v>1</v>
      </c>
      <c r="C13" s="54" t="s">
        <v>155</v>
      </c>
      <c r="D13" s="45"/>
      <c r="E13" s="46">
        <v>0.5</v>
      </c>
      <c r="F13" s="46">
        <v>1</v>
      </c>
      <c r="G13" s="2"/>
      <c r="H13" s="46"/>
      <c r="I13" s="46"/>
      <c r="J13" s="46"/>
      <c r="K13" s="46"/>
      <c r="L13" s="2"/>
      <c r="M13" s="2"/>
      <c r="N13" s="12"/>
      <c r="O13" s="2"/>
      <c r="P13" s="13"/>
      <c r="Q13" s="2"/>
      <c r="R13" s="2"/>
      <c r="S13" s="2"/>
      <c r="T13" s="46"/>
      <c r="U13" s="46"/>
      <c r="V13" s="2"/>
      <c r="W13" s="2"/>
      <c r="X13" s="2"/>
      <c r="Y13" s="2"/>
      <c r="Z13" s="2"/>
      <c r="AA13" s="2"/>
      <c r="AB13" s="2"/>
      <c r="AC13" s="2"/>
      <c r="AD13" s="13"/>
      <c r="AE13" s="2"/>
      <c r="AF13" s="2"/>
      <c r="AG13" s="2"/>
      <c r="AH13" s="46"/>
      <c r="AI13" s="46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13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13"/>
      <c r="DO13" s="2"/>
      <c r="DP13" s="2"/>
      <c r="DQ13" s="2"/>
      <c r="DR13" s="2"/>
      <c r="DS13" s="2"/>
      <c r="DT13" s="2"/>
      <c r="DU13" s="2"/>
      <c r="DV13" s="2"/>
      <c r="DW13" s="2"/>
      <c r="DX13" s="13"/>
      <c r="DY13" s="2"/>
      <c r="DZ13" s="2"/>
      <c r="EA13" s="2"/>
      <c r="EB13" s="2"/>
      <c r="EC13" s="2"/>
      <c r="ED13" s="46"/>
      <c r="EE13" s="46"/>
      <c r="EF13" s="103"/>
      <c r="EG13" s="102"/>
      <c r="EH13" s="101"/>
      <c r="EI13" s="101"/>
    </row>
    <row r="14" spans="1:139" s="17" customFormat="1" x14ac:dyDescent="0.25">
      <c r="A14" s="50">
        <v>2</v>
      </c>
      <c r="B14" s="44"/>
      <c r="C14" s="54" t="s">
        <v>156</v>
      </c>
      <c r="D14" s="45"/>
      <c r="E14" s="46">
        <v>0.8</v>
      </c>
      <c r="F14" s="46">
        <v>1</v>
      </c>
      <c r="G14" s="2"/>
      <c r="H14" s="46"/>
      <c r="I14" s="46"/>
      <c r="J14" s="46"/>
      <c r="K14" s="46"/>
      <c r="L14" s="7">
        <f t="shared" ref="L14:Q14" si="0">SUM(L15:L27)</f>
        <v>0</v>
      </c>
      <c r="M14" s="7">
        <f t="shared" si="0"/>
        <v>0</v>
      </c>
      <c r="N14" s="7">
        <f t="shared" si="0"/>
        <v>0</v>
      </c>
      <c r="O14" s="7">
        <f t="shared" si="0"/>
        <v>0</v>
      </c>
      <c r="P14" s="40">
        <f t="shared" si="0"/>
        <v>0</v>
      </c>
      <c r="Q14" s="7">
        <f t="shared" si="0"/>
        <v>0</v>
      </c>
      <c r="R14" s="7">
        <f>SUM(R15,R16,R17,R18,R19,R26,R27)</f>
        <v>1301</v>
      </c>
      <c r="S14" s="7">
        <f t="shared" ref="S14:CD14" si="1">SUM(S15,S16,S17,S18,S19,S26,S27)</f>
        <v>54087570.902399987</v>
      </c>
      <c r="T14" s="47">
        <f t="shared" si="1"/>
        <v>0</v>
      </c>
      <c r="U14" s="47">
        <f t="shared" si="1"/>
        <v>0</v>
      </c>
      <c r="V14" s="7">
        <f t="shared" si="1"/>
        <v>0</v>
      </c>
      <c r="W14" s="7">
        <f t="shared" si="1"/>
        <v>0</v>
      </c>
      <c r="X14" s="7">
        <f t="shared" si="1"/>
        <v>34</v>
      </c>
      <c r="Y14" s="7">
        <f t="shared" si="1"/>
        <v>398424.87999999995</v>
      </c>
      <c r="Z14" s="7">
        <f t="shared" si="1"/>
        <v>0</v>
      </c>
      <c r="AA14" s="7">
        <f t="shared" si="1"/>
        <v>0</v>
      </c>
      <c r="AB14" s="7">
        <f t="shared" si="1"/>
        <v>0</v>
      </c>
      <c r="AC14" s="7">
        <f t="shared" si="1"/>
        <v>0</v>
      </c>
      <c r="AD14" s="40">
        <f t="shared" si="1"/>
        <v>0</v>
      </c>
      <c r="AE14" s="7">
        <f t="shared" si="1"/>
        <v>0</v>
      </c>
      <c r="AF14" s="7">
        <f t="shared" si="1"/>
        <v>180</v>
      </c>
      <c r="AG14" s="7">
        <f t="shared" si="1"/>
        <v>2785277.5999999996</v>
      </c>
      <c r="AH14" s="47">
        <f t="shared" si="1"/>
        <v>0</v>
      </c>
      <c r="AI14" s="47">
        <f t="shared" si="1"/>
        <v>0</v>
      </c>
      <c r="AJ14" s="7">
        <f t="shared" si="1"/>
        <v>0</v>
      </c>
      <c r="AK14" s="7">
        <f t="shared" si="1"/>
        <v>0</v>
      </c>
      <c r="AL14" s="7">
        <f t="shared" si="1"/>
        <v>0</v>
      </c>
      <c r="AM14" s="7">
        <f t="shared" si="1"/>
        <v>0</v>
      </c>
      <c r="AN14" s="7">
        <f t="shared" si="1"/>
        <v>430</v>
      </c>
      <c r="AO14" s="7">
        <f t="shared" si="1"/>
        <v>6065572.7999999998</v>
      </c>
      <c r="AP14" s="7">
        <f t="shared" si="1"/>
        <v>493</v>
      </c>
      <c r="AQ14" s="7">
        <f t="shared" si="1"/>
        <v>6463033.3600000003</v>
      </c>
      <c r="AR14" s="7">
        <f t="shared" si="1"/>
        <v>438</v>
      </c>
      <c r="AS14" s="7">
        <f t="shared" si="1"/>
        <v>5652200.96</v>
      </c>
      <c r="AT14" s="7">
        <f t="shared" si="1"/>
        <v>0</v>
      </c>
      <c r="AU14" s="7">
        <f t="shared" si="1"/>
        <v>0</v>
      </c>
      <c r="AV14" s="7">
        <f t="shared" si="1"/>
        <v>0</v>
      </c>
      <c r="AW14" s="7">
        <f t="shared" si="1"/>
        <v>0</v>
      </c>
      <c r="AX14" s="7">
        <f t="shared" si="1"/>
        <v>0</v>
      </c>
      <c r="AY14" s="7">
        <f t="shared" si="1"/>
        <v>0</v>
      </c>
      <c r="AZ14" s="7">
        <f t="shared" si="1"/>
        <v>35</v>
      </c>
      <c r="BA14" s="7">
        <f t="shared" si="1"/>
        <v>466891.6</v>
      </c>
      <c r="BB14" s="7">
        <f t="shared" si="1"/>
        <v>10</v>
      </c>
      <c r="BC14" s="7">
        <f t="shared" si="1"/>
        <v>133397.6</v>
      </c>
      <c r="BD14" s="7">
        <f t="shared" si="1"/>
        <v>950</v>
      </c>
      <c r="BE14" s="7">
        <f t="shared" si="1"/>
        <v>12672772</v>
      </c>
      <c r="BF14" s="7">
        <f t="shared" si="1"/>
        <v>0</v>
      </c>
      <c r="BG14" s="7">
        <f t="shared" si="1"/>
        <v>0</v>
      </c>
      <c r="BH14" s="7">
        <f t="shared" si="1"/>
        <v>0</v>
      </c>
      <c r="BI14" s="7">
        <f t="shared" si="1"/>
        <v>0</v>
      </c>
      <c r="BJ14" s="7">
        <f t="shared" si="1"/>
        <v>0</v>
      </c>
      <c r="BK14" s="7">
        <f t="shared" si="1"/>
        <v>0</v>
      </c>
      <c r="BL14" s="7">
        <f t="shared" si="1"/>
        <v>0</v>
      </c>
      <c r="BM14" s="7">
        <f t="shared" si="1"/>
        <v>0</v>
      </c>
      <c r="BN14" s="7">
        <f t="shared" si="1"/>
        <v>0</v>
      </c>
      <c r="BO14" s="7">
        <f t="shared" si="1"/>
        <v>0</v>
      </c>
      <c r="BP14" s="7">
        <f t="shared" si="1"/>
        <v>0</v>
      </c>
      <c r="BQ14" s="7">
        <f t="shared" si="1"/>
        <v>0</v>
      </c>
      <c r="BR14" s="7">
        <f t="shared" si="1"/>
        <v>0</v>
      </c>
      <c r="BS14" s="7">
        <f t="shared" si="1"/>
        <v>0</v>
      </c>
      <c r="BT14" s="7">
        <f t="shared" si="1"/>
        <v>0</v>
      </c>
      <c r="BU14" s="7">
        <f t="shared" si="1"/>
        <v>0</v>
      </c>
      <c r="BV14" s="7">
        <f t="shared" si="1"/>
        <v>0</v>
      </c>
      <c r="BW14" s="7">
        <f t="shared" si="1"/>
        <v>0</v>
      </c>
      <c r="BX14" s="7">
        <f t="shared" si="1"/>
        <v>0</v>
      </c>
      <c r="BY14" s="7">
        <f t="shared" si="1"/>
        <v>0</v>
      </c>
      <c r="BZ14" s="7">
        <f t="shared" si="1"/>
        <v>3</v>
      </c>
      <c r="CA14" s="7">
        <f t="shared" si="1"/>
        <v>31822.560000000001</v>
      </c>
      <c r="CB14" s="7">
        <f t="shared" si="1"/>
        <v>0</v>
      </c>
      <c r="CC14" s="7">
        <f t="shared" si="1"/>
        <v>0</v>
      </c>
      <c r="CD14" s="7">
        <f t="shared" si="1"/>
        <v>27</v>
      </c>
      <c r="CE14" s="7">
        <f t="shared" ref="CE14:EI14" si="2">SUM(CE15,CE16,CE17,CE18,CE19,CE26,CE27)</f>
        <v>305528.71999999997</v>
      </c>
      <c r="CF14" s="7">
        <f t="shared" si="2"/>
        <v>108</v>
      </c>
      <c r="CG14" s="7">
        <f t="shared" si="2"/>
        <v>1152040.96</v>
      </c>
      <c r="CH14" s="7">
        <f t="shared" si="2"/>
        <v>0</v>
      </c>
      <c r="CI14" s="7">
        <f t="shared" si="2"/>
        <v>0</v>
      </c>
      <c r="CJ14" s="7">
        <f t="shared" si="2"/>
        <v>0</v>
      </c>
      <c r="CK14" s="7">
        <f t="shared" si="2"/>
        <v>0</v>
      </c>
      <c r="CL14" s="7">
        <f t="shared" si="2"/>
        <v>0</v>
      </c>
      <c r="CM14" s="7">
        <f t="shared" si="2"/>
        <v>0</v>
      </c>
      <c r="CN14" s="7">
        <f t="shared" si="2"/>
        <v>0</v>
      </c>
      <c r="CO14" s="7">
        <f t="shared" si="2"/>
        <v>0</v>
      </c>
      <c r="CP14" s="40">
        <f t="shared" si="2"/>
        <v>0</v>
      </c>
      <c r="CQ14" s="7">
        <f t="shared" si="2"/>
        <v>0</v>
      </c>
      <c r="CR14" s="7">
        <f t="shared" si="2"/>
        <v>490</v>
      </c>
      <c r="CS14" s="7">
        <f t="shared" si="2"/>
        <v>8532303.3599999994</v>
      </c>
      <c r="CT14" s="7">
        <f t="shared" si="2"/>
        <v>0</v>
      </c>
      <c r="CU14" s="7">
        <f t="shared" si="2"/>
        <v>0</v>
      </c>
      <c r="CV14" s="7">
        <f t="shared" si="2"/>
        <v>0</v>
      </c>
      <c r="CW14" s="7">
        <f t="shared" si="2"/>
        <v>0</v>
      </c>
      <c r="CX14" s="7">
        <f t="shared" si="2"/>
        <v>0</v>
      </c>
      <c r="CY14" s="7">
        <f t="shared" si="2"/>
        <v>0</v>
      </c>
      <c r="CZ14" s="7">
        <f t="shared" si="2"/>
        <v>0</v>
      </c>
      <c r="DA14" s="7">
        <f t="shared" si="2"/>
        <v>0</v>
      </c>
      <c r="DB14" s="7">
        <f t="shared" si="2"/>
        <v>0</v>
      </c>
      <c r="DC14" s="7">
        <f t="shared" si="2"/>
        <v>0</v>
      </c>
      <c r="DD14" s="7">
        <f t="shared" si="2"/>
        <v>0</v>
      </c>
      <c r="DE14" s="7">
        <f t="shared" si="2"/>
        <v>0</v>
      </c>
      <c r="DF14" s="7">
        <f t="shared" si="2"/>
        <v>0</v>
      </c>
      <c r="DG14" s="7">
        <f t="shared" si="2"/>
        <v>0</v>
      </c>
      <c r="DH14" s="7">
        <f t="shared" si="2"/>
        <v>104</v>
      </c>
      <c r="DI14" s="7">
        <f t="shared" si="2"/>
        <v>1664802.048</v>
      </c>
      <c r="DJ14" s="7">
        <f t="shared" si="2"/>
        <v>0</v>
      </c>
      <c r="DK14" s="7">
        <f t="shared" si="2"/>
        <v>0</v>
      </c>
      <c r="DL14" s="7">
        <f t="shared" si="2"/>
        <v>0</v>
      </c>
      <c r="DM14" s="7">
        <f t="shared" si="2"/>
        <v>0</v>
      </c>
      <c r="DN14" s="40">
        <f t="shared" si="2"/>
        <v>0</v>
      </c>
      <c r="DO14" s="7">
        <f t="shared" si="2"/>
        <v>0</v>
      </c>
      <c r="DP14" s="7">
        <f t="shared" si="2"/>
        <v>0</v>
      </c>
      <c r="DQ14" s="7">
        <f t="shared" si="2"/>
        <v>0</v>
      </c>
      <c r="DR14" s="7">
        <f t="shared" si="2"/>
        <v>0</v>
      </c>
      <c r="DS14" s="7">
        <f t="shared" si="2"/>
        <v>0</v>
      </c>
      <c r="DT14" s="7">
        <f t="shared" si="2"/>
        <v>0</v>
      </c>
      <c r="DU14" s="7">
        <f t="shared" si="2"/>
        <v>0</v>
      </c>
      <c r="DV14" s="7">
        <f t="shared" si="2"/>
        <v>0</v>
      </c>
      <c r="DW14" s="7">
        <f t="shared" si="2"/>
        <v>0</v>
      </c>
      <c r="DX14" s="40">
        <f t="shared" si="2"/>
        <v>0</v>
      </c>
      <c r="DY14" s="7">
        <f t="shared" si="2"/>
        <v>0</v>
      </c>
      <c r="DZ14" s="7">
        <f t="shared" si="2"/>
        <v>0</v>
      </c>
      <c r="EA14" s="7">
        <f t="shared" si="2"/>
        <v>0</v>
      </c>
      <c r="EB14" s="7">
        <f t="shared" si="2"/>
        <v>0</v>
      </c>
      <c r="EC14" s="7">
        <f t="shared" si="2"/>
        <v>0</v>
      </c>
      <c r="ED14" s="47">
        <v>0</v>
      </c>
      <c r="EE14" s="47">
        <f t="shared" si="2"/>
        <v>0</v>
      </c>
      <c r="EF14" s="104">
        <f t="shared" si="2"/>
        <v>0</v>
      </c>
      <c r="EG14" s="104">
        <f t="shared" si="2"/>
        <v>0</v>
      </c>
      <c r="EH14" s="105">
        <f t="shared" si="2"/>
        <v>4603</v>
      </c>
      <c r="EI14" s="105">
        <f t="shared" si="2"/>
        <v>100411639.35039999</v>
      </c>
    </row>
    <row r="15" spans="1:139" s="17" customFormat="1" ht="42" customHeight="1" x14ac:dyDescent="0.25">
      <c r="A15" s="19"/>
      <c r="B15" s="19">
        <v>1</v>
      </c>
      <c r="C15" s="10" t="s">
        <v>157</v>
      </c>
      <c r="D15" s="9">
        <v>11480</v>
      </c>
      <c r="E15" s="4">
        <v>0.83</v>
      </c>
      <c r="F15" s="6">
        <v>1</v>
      </c>
      <c r="G15" s="6"/>
      <c r="H15" s="9">
        <v>1.4</v>
      </c>
      <c r="I15" s="9">
        <v>1.68</v>
      </c>
      <c r="J15" s="9">
        <v>2.23</v>
      </c>
      <c r="K15" s="9">
        <v>2.57</v>
      </c>
      <c r="L15" s="5"/>
      <c r="M15" s="5">
        <f>L15*D15*E15*F15*H15*$M$12</f>
        <v>0</v>
      </c>
      <c r="N15" s="5"/>
      <c r="O15" s="5">
        <f t="shared" ref="O15:O27" si="3">N15*D15*E15*F15*H15*$O$12</f>
        <v>0</v>
      </c>
      <c r="P15" s="11"/>
      <c r="Q15" s="5">
        <f t="shared" ref="Q15:Q27" si="4">P15*D15*E15*F15*H15*$Q$12</f>
        <v>0</v>
      </c>
      <c r="R15" s="5">
        <v>500</v>
      </c>
      <c r="S15" s="5">
        <f>SUM(R15*$D15*$E15*$F15*$H15*$S$12)</f>
        <v>6669880</v>
      </c>
      <c r="T15" s="11"/>
      <c r="U15" s="11">
        <f t="shared" ref="U15:U27" si="5">SUM(T15*D15*E15*F15*H15*$U$12)</f>
        <v>0</v>
      </c>
      <c r="V15" s="5"/>
      <c r="W15" s="5">
        <f>SUM(V15*D15*E15*F15*H15*$W$12)</f>
        <v>0</v>
      </c>
      <c r="X15" s="5"/>
      <c r="Y15" s="5">
        <f t="shared" ref="Y15:Y27" si="6">SUM(X15*D15*E15*F15*H15*$Y$12)</f>
        <v>0</v>
      </c>
      <c r="Z15" s="5"/>
      <c r="AA15" s="5">
        <f t="shared" ref="AA15:AA27" si="7">SUM(Z15*D15*E15*F15*H15*$AA$12)</f>
        <v>0</v>
      </c>
      <c r="AB15" s="5"/>
      <c r="AC15" s="5">
        <f t="shared" ref="AC15:AC27" si="8">SUM(AB15*D15*E15*F15*I15*$AC$12)</f>
        <v>0</v>
      </c>
      <c r="AD15" s="11"/>
      <c r="AE15" s="5">
        <f t="shared" ref="AE15:AE27" si="9">SUM(AD15*D15*E15*F15*I15*$AE$12)</f>
        <v>0</v>
      </c>
      <c r="AF15" s="5"/>
      <c r="AG15" s="5">
        <f t="shared" ref="AG15:AG27" si="10">SUM(AF15*D15*E15*F15*H15*$AG$12)</f>
        <v>0</v>
      </c>
      <c r="AH15" s="11"/>
      <c r="AI15" s="11">
        <f t="shared" ref="AI15:AI27" si="11">SUM(AH15*D15*E15*F15*H15*$AI$12)</f>
        <v>0</v>
      </c>
      <c r="AJ15" s="5"/>
      <c r="AK15" s="5">
        <f t="shared" ref="AK15:AK27" si="12">SUM(AJ15*D15*E15*F15*H15*$AK$12)</f>
        <v>0</v>
      </c>
      <c r="AL15" s="5"/>
      <c r="AM15" s="5">
        <f t="shared" ref="AM15:AM27" si="13">SUM(AL15*D15*E15*F15*H15*$AM$12)</f>
        <v>0</v>
      </c>
      <c r="AN15" s="5">
        <v>250</v>
      </c>
      <c r="AO15" s="5">
        <f t="shared" ref="AO15:AO27" si="14">SUM(D15*E15*F15*H15*AN15*$AO$12)</f>
        <v>3334939.9999999995</v>
      </c>
      <c r="AP15" s="5">
        <v>360</v>
      </c>
      <c r="AQ15" s="5">
        <f t="shared" ref="AQ15:AQ27" si="15">SUM(AP15*D15*E15*F15*H15*$AQ$12)</f>
        <v>4802313.5999999996</v>
      </c>
      <c r="AR15" s="5">
        <v>310</v>
      </c>
      <c r="AS15" s="5">
        <f t="shared" ref="AS15:AS27" si="16">SUM(AR15*D15*E15*F15*H15*$AS$12)</f>
        <v>4135325.5999999996</v>
      </c>
      <c r="AT15" s="5"/>
      <c r="AU15" s="5">
        <f t="shared" ref="AU15:AU27" si="17">SUM(AT15*D15*E15*F15*H15*$AU$12)</f>
        <v>0</v>
      </c>
      <c r="AV15" s="5"/>
      <c r="AW15" s="5">
        <f t="shared" ref="AW15:AW27" si="18">SUM(AV15*D15*E15*F15*H15*$AW$12)</f>
        <v>0</v>
      </c>
      <c r="AX15" s="5"/>
      <c r="AY15" s="5">
        <f t="shared" ref="AY15:AY27" si="19">SUM(AX15*D15*E15*F15*H15*$AY$12)</f>
        <v>0</v>
      </c>
      <c r="AZ15" s="5">
        <v>35</v>
      </c>
      <c r="BA15" s="5">
        <f t="shared" ref="BA15:BA27" si="20">SUM(AZ15*D15*E15*F15*H15*$BA$12)</f>
        <v>466891.6</v>
      </c>
      <c r="BB15" s="5">
        <v>10</v>
      </c>
      <c r="BC15" s="5">
        <f t="shared" ref="BC15:BC27" si="21">SUM(BB15*D15*E15*F15*H15*$BC$12)</f>
        <v>133397.6</v>
      </c>
      <c r="BD15" s="5">
        <v>950</v>
      </c>
      <c r="BE15" s="5">
        <f t="shared" ref="BE15:BE27" si="22">BD15*D15*E15*F15*H15*$BE$12</f>
        <v>12672772</v>
      </c>
      <c r="BF15" s="5"/>
      <c r="BG15" s="5">
        <f t="shared" ref="BG15:BG27" si="23">BF15*D15*E15*F15*H15*$BG$12</f>
        <v>0</v>
      </c>
      <c r="BH15" s="5"/>
      <c r="BI15" s="5">
        <f t="shared" ref="BI15:BI27" si="24">BH15*D15*E15*F15*H15*$BI$12</f>
        <v>0</v>
      </c>
      <c r="BJ15" s="5"/>
      <c r="BK15" s="5">
        <f t="shared" ref="BK15:BK27" si="25">SUM(BJ15*D15*E15*F15*H15*$BK$12)</f>
        <v>0</v>
      </c>
      <c r="BL15" s="5"/>
      <c r="BM15" s="5">
        <f t="shared" ref="BM15:BM27" si="26">SUM(BL15*D15*E15*F15*H15*$BM$12)</f>
        <v>0</v>
      </c>
      <c r="BN15" s="5"/>
      <c r="BO15" s="5">
        <f t="shared" ref="BO15:BO27" si="27">SUM(BN15*D15*E15*F15*H15*$BO$12)</f>
        <v>0</v>
      </c>
      <c r="BP15" s="5"/>
      <c r="BQ15" s="5">
        <f t="shared" ref="BQ15:BQ27" si="28">SUM(BP15*D15*E15*F15*H15*$BQ$12)</f>
        <v>0</v>
      </c>
      <c r="BR15" s="5"/>
      <c r="BS15" s="5">
        <f t="shared" ref="BS15:BS27" si="29">SUM(BR15*D15*E15*F15*H15*$BS$12)</f>
        <v>0</v>
      </c>
      <c r="BT15" s="5"/>
      <c r="BU15" s="5">
        <f t="shared" ref="BU15:BU27" si="30">BT15*D15*E15*F15*H15*$BU$12</f>
        <v>0</v>
      </c>
      <c r="BV15" s="5"/>
      <c r="BW15" s="5">
        <f t="shared" ref="BW15:BW27" si="31">SUM(BV15*D15*E15*F15*H15*$BW$12)</f>
        <v>0</v>
      </c>
      <c r="BX15" s="5"/>
      <c r="BY15" s="5">
        <f t="shared" ref="BY15:BY27" si="32">SUM(BX15*D15*E15*F15*H15*$BY$12)</f>
        <v>0</v>
      </c>
      <c r="BZ15" s="5"/>
      <c r="CA15" s="5">
        <f t="shared" ref="CA15:CA27" si="33">SUM(BZ15*D15*E15*F15*H15*$CA$12)</f>
        <v>0</v>
      </c>
      <c r="CB15" s="5"/>
      <c r="CC15" s="5">
        <f t="shared" ref="CC15:CC27" si="34">SUM(CB15*D15*E15*F15*H15*$CC$12)</f>
        <v>0</v>
      </c>
      <c r="CD15" s="5">
        <v>7</v>
      </c>
      <c r="CE15" s="5">
        <f t="shared" ref="CE15:CE27" si="35">CD15*D15*E15*F15*H15*$CE$12</f>
        <v>93378.319999999992</v>
      </c>
      <c r="CF15" s="5"/>
      <c r="CG15" s="5">
        <f t="shared" ref="CG15:CG27" si="36">SUM(CF15*D15*E15*F15*H15*$CG$12)</f>
        <v>0</v>
      </c>
      <c r="CH15" s="5"/>
      <c r="CI15" s="5">
        <f t="shared" ref="CI15:CI27" si="37">SUM(CH15*D15*E15*F15*I15*$CI$12)</f>
        <v>0</v>
      </c>
      <c r="CJ15" s="5"/>
      <c r="CK15" s="5">
        <f t="shared" ref="CK15:CK27" si="38">SUM(CJ15*D15*E15*F15*I15*$CK$12)</f>
        <v>0</v>
      </c>
      <c r="CL15" s="5"/>
      <c r="CM15" s="5">
        <f t="shared" ref="CM15:CM27" si="39">SUM(CL15*D15*E15*F15*I15*$CM$12)</f>
        <v>0</v>
      </c>
      <c r="CN15" s="5"/>
      <c r="CO15" s="5">
        <f t="shared" ref="CO15:CO27" si="40">SUM(CN15*D15*E15*F15*I15*$CO$12)</f>
        <v>0</v>
      </c>
      <c r="CP15" s="11"/>
      <c r="CQ15" s="5">
        <f t="shared" ref="CQ15:CQ27" si="41">SUM(CP15*D15*E15*F15*I15*$CQ$12)</f>
        <v>0</v>
      </c>
      <c r="CR15" s="5">
        <v>320</v>
      </c>
      <c r="CS15" s="5">
        <f t="shared" ref="CS15:CS27" si="42">SUM(CR15*D15*E15*F15*I15*$CS$12)</f>
        <v>5122467.8399999999</v>
      </c>
      <c r="CT15" s="5"/>
      <c r="CU15" s="5">
        <f t="shared" ref="CU15:CU27" si="43">SUM(CT15*D15*E15*F15*I15*$CU$12)</f>
        <v>0</v>
      </c>
      <c r="CV15" s="5"/>
      <c r="CW15" s="5">
        <f t="shared" ref="CW15:CW27" si="44">SUM(CV15*D15*E15*F15*I15*$CW$12)</f>
        <v>0</v>
      </c>
      <c r="CX15" s="5"/>
      <c r="CY15" s="5">
        <f t="shared" ref="CY15:CY27" si="45">SUM(CX15*D15*E15*F15*I15*$CY$12)</f>
        <v>0</v>
      </c>
      <c r="CZ15" s="5"/>
      <c r="DA15" s="5">
        <f t="shared" ref="DA15:DA27" si="46">SUM(CZ15*D15*E15*F15*I15*$DA$12)</f>
        <v>0</v>
      </c>
      <c r="DB15" s="5"/>
      <c r="DC15" s="5">
        <f t="shared" ref="DC15:DC27" si="47">SUM(DB15*D15*E15*F15*I15*$DC$12)</f>
        <v>0</v>
      </c>
      <c r="DD15" s="5"/>
      <c r="DE15" s="5">
        <f t="shared" ref="DE15:DE27" si="48">SUM(DD15*D15*E15*F15*I15*$DE$12)</f>
        <v>0</v>
      </c>
      <c r="DF15" s="5"/>
      <c r="DG15" s="5">
        <f t="shared" ref="DG15:DG27" si="49">SUM(DF15*D15*E15*F15*I15*$DG$12)</f>
        <v>0</v>
      </c>
      <c r="DH15" s="5">
        <v>104</v>
      </c>
      <c r="DI15" s="5">
        <f t="shared" ref="DI15:DI27" si="50">SUM(DH15*D15*E15*F15*I15*$DI$12)</f>
        <v>1664802.048</v>
      </c>
      <c r="DJ15" s="5"/>
      <c r="DK15" s="5">
        <f t="shared" ref="DK15:DK27" si="51">SUM(DJ15*D15*E15*F15*I15*$DK$12)</f>
        <v>0</v>
      </c>
      <c r="DL15" s="5"/>
      <c r="DM15" s="5">
        <f t="shared" ref="DM15:DM27" si="52">DL15*D15*E15*F15*I15*$DM$12</f>
        <v>0</v>
      </c>
      <c r="DN15" s="11"/>
      <c r="DO15" s="5">
        <f t="shared" ref="DO15:DO27" si="53">SUM(DN15*D15*E15*F15*I15*$DO$12)</f>
        <v>0</v>
      </c>
      <c r="DP15" s="5"/>
      <c r="DQ15" s="5">
        <f t="shared" ref="DQ15:DQ27" si="54">SUM(DP15*D15*E15*F15*I15*$DQ$12)</f>
        <v>0</v>
      </c>
      <c r="DR15" s="5"/>
      <c r="DS15" s="5">
        <f t="shared" ref="DS15:DS27" si="55">SUM(DR15*D15*E15*F15*J15*$DS$12)</f>
        <v>0</v>
      </c>
      <c r="DT15" s="5"/>
      <c r="DU15" s="5">
        <f t="shared" ref="DU15:DU27" si="56">SUM(DT15*D15*E15*F15*K15*$DU$12)</f>
        <v>0</v>
      </c>
      <c r="DV15" s="5"/>
      <c r="DW15" s="5">
        <f t="shared" ref="DW15:DW27" si="57">SUM(DV15*D15*E15*F15*H15*$DW$12)</f>
        <v>0</v>
      </c>
      <c r="DX15" s="11"/>
      <c r="DY15" s="5">
        <f t="shared" ref="DY15:DY27" si="58">SUM(DX15*D15*E15*F15*H15*$DY$12)</f>
        <v>0</v>
      </c>
      <c r="DZ15" s="5"/>
      <c r="EA15" s="5">
        <f t="shared" ref="EA15:EA27" si="59">SUM(DZ15*D15*E15*F15*H15*$EA$12)</f>
        <v>0</v>
      </c>
      <c r="EB15" s="5"/>
      <c r="EC15" s="5">
        <f t="shared" ref="EC15:EC27" si="60">SUM(EB15*D15*E15*F15*H15*$EC$12)</f>
        <v>0</v>
      </c>
      <c r="ED15" s="5"/>
      <c r="EE15" s="5">
        <f t="shared" ref="EE15:EE78" si="61">ED15*D15*E15*F15*H15*$EE$12</f>
        <v>0</v>
      </c>
      <c r="EF15" s="107"/>
      <c r="EG15" s="106">
        <f>EF15*D15*E15*F15*H15*$EG$12</f>
        <v>0</v>
      </c>
      <c r="EH15" s="108">
        <f>SUM(L15,V15,N15,P15,X15,R15,T15,Z15,AB15,AD15,AF15,AH15,AN15,AP15,AR15,AL15,CH15,CN15,CR15,BV15,BX15,CX15,CZ15,DB15,DD15,DF15,DH15,DJ15,AT15,AJ15,AV15,AX15,AZ15,BB15,BD15,BF15,BH15,BJ15,BL15,BN15,BP15,DZ15,EB15,DV15,DX15,BR15,BT15,CP15,CJ15,CL15,CT15,CV15,BZ15,CB15,CD15,CF15,DL15,DN15,DP15,DR15,DT15,ED15,EF15)</f>
        <v>2846</v>
      </c>
      <c r="EI15" s="108">
        <f>SUM(M15,W15,O15,Q15,Y15,S15,U15,AA15,AC15,AE15,AG15,AI15,AO15,AQ15,AS15,AM15,CI15,CO15,CS15,BW15,BY15,CY15,DA15,DC15,DE15,DG15,DI15,DK15,AU15,AK15,AW15,AY15,BA15,BC15,BE15,BG15,BI15,BK15,BM15,BO15,BQ15,EA15,EC15,DW15,DY15,BS15,BU15,CQ15,CK15,CM15,CU15,CW15,CA15,CC15,CE15,CG15,DM15,DO15,DQ15,DS15,DU15,EE15,EG15)</f>
        <v>39096168.608000003</v>
      </c>
    </row>
    <row r="16" spans="1:139" s="17" customFormat="1" ht="25.5" customHeight="1" x14ac:dyDescent="0.25">
      <c r="A16" s="19"/>
      <c r="B16" s="19">
        <v>2</v>
      </c>
      <c r="C16" s="10" t="s">
        <v>158</v>
      </c>
      <c r="D16" s="9">
        <v>11480</v>
      </c>
      <c r="E16" s="4">
        <v>0.66</v>
      </c>
      <c r="F16" s="6">
        <v>1</v>
      </c>
      <c r="G16" s="6"/>
      <c r="H16" s="9">
        <v>1.4</v>
      </c>
      <c r="I16" s="9">
        <v>1.68</v>
      </c>
      <c r="J16" s="9">
        <v>2.23</v>
      </c>
      <c r="K16" s="9">
        <v>2.57</v>
      </c>
      <c r="L16" s="5"/>
      <c r="M16" s="5">
        <f t="shared" ref="M16:M83" si="62">L16*D16*E16*F16*H16*$M$12</f>
        <v>0</v>
      </c>
      <c r="N16" s="5"/>
      <c r="O16" s="5">
        <f t="shared" si="3"/>
        <v>0</v>
      </c>
      <c r="P16" s="11"/>
      <c r="Q16" s="5">
        <f t="shared" si="4"/>
        <v>0</v>
      </c>
      <c r="R16" s="5">
        <f>137-72</f>
        <v>65</v>
      </c>
      <c r="S16" s="5">
        <f>SUM(R16*$D16*$E16*$F16*$H16*$S$12)</f>
        <v>689488.79999999993</v>
      </c>
      <c r="T16" s="11"/>
      <c r="U16" s="11">
        <f t="shared" si="5"/>
        <v>0</v>
      </c>
      <c r="V16" s="5"/>
      <c r="W16" s="5">
        <f t="shared" ref="W16:W83" si="63">SUM(V16*D16*E16*F16*H16*$W$12)</f>
        <v>0</v>
      </c>
      <c r="X16" s="5">
        <v>8</v>
      </c>
      <c r="Y16" s="5">
        <f t="shared" si="6"/>
        <v>84860.160000000003</v>
      </c>
      <c r="Z16" s="5"/>
      <c r="AA16" s="5">
        <f t="shared" si="7"/>
        <v>0</v>
      </c>
      <c r="AB16" s="5"/>
      <c r="AC16" s="5">
        <f t="shared" si="8"/>
        <v>0</v>
      </c>
      <c r="AD16" s="11"/>
      <c r="AE16" s="5">
        <f t="shared" si="9"/>
        <v>0</v>
      </c>
      <c r="AF16" s="5"/>
      <c r="AG16" s="5">
        <f t="shared" si="10"/>
        <v>0</v>
      </c>
      <c r="AH16" s="11"/>
      <c r="AI16" s="11">
        <f t="shared" si="11"/>
        <v>0</v>
      </c>
      <c r="AJ16" s="5"/>
      <c r="AK16" s="5">
        <f t="shared" si="12"/>
        <v>0</v>
      </c>
      <c r="AL16" s="5"/>
      <c r="AM16" s="5">
        <f t="shared" si="13"/>
        <v>0</v>
      </c>
      <c r="AN16" s="5">
        <v>20</v>
      </c>
      <c r="AO16" s="5">
        <f t="shared" si="14"/>
        <v>212150.40000000002</v>
      </c>
      <c r="AP16" s="5">
        <v>20</v>
      </c>
      <c r="AQ16" s="5">
        <f t="shared" si="15"/>
        <v>212150.39999999999</v>
      </c>
      <c r="AR16" s="5"/>
      <c r="AS16" s="5">
        <f t="shared" si="16"/>
        <v>0</v>
      </c>
      <c r="AT16" s="5"/>
      <c r="AU16" s="5">
        <f t="shared" si="17"/>
        <v>0</v>
      </c>
      <c r="AV16" s="5"/>
      <c r="AW16" s="5">
        <f t="shared" si="18"/>
        <v>0</v>
      </c>
      <c r="AX16" s="5"/>
      <c r="AY16" s="5">
        <f t="shared" si="19"/>
        <v>0</v>
      </c>
      <c r="AZ16" s="5"/>
      <c r="BA16" s="5">
        <f t="shared" si="20"/>
        <v>0</v>
      </c>
      <c r="BB16" s="5"/>
      <c r="BC16" s="5">
        <f t="shared" si="21"/>
        <v>0</v>
      </c>
      <c r="BD16" s="5"/>
      <c r="BE16" s="5">
        <f t="shared" si="22"/>
        <v>0</v>
      </c>
      <c r="BF16" s="5"/>
      <c r="BG16" s="5">
        <f t="shared" si="23"/>
        <v>0</v>
      </c>
      <c r="BH16" s="5"/>
      <c r="BI16" s="5">
        <f t="shared" si="24"/>
        <v>0</v>
      </c>
      <c r="BJ16" s="5"/>
      <c r="BK16" s="5">
        <f t="shared" si="25"/>
        <v>0</v>
      </c>
      <c r="BL16" s="5"/>
      <c r="BM16" s="5">
        <f t="shared" si="26"/>
        <v>0</v>
      </c>
      <c r="BN16" s="5"/>
      <c r="BO16" s="5">
        <f t="shared" si="27"/>
        <v>0</v>
      </c>
      <c r="BP16" s="5"/>
      <c r="BQ16" s="5">
        <f t="shared" si="28"/>
        <v>0</v>
      </c>
      <c r="BR16" s="5"/>
      <c r="BS16" s="5">
        <f t="shared" si="29"/>
        <v>0</v>
      </c>
      <c r="BT16" s="5"/>
      <c r="BU16" s="5">
        <f t="shared" si="30"/>
        <v>0</v>
      </c>
      <c r="BV16" s="5"/>
      <c r="BW16" s="5">
        <f t="shared" si="31"/>
        <v>0</v>
      </c>
      <c r="BX16" s="5"/>
      <c r="BY16" s="5">
        <f t="shared" si="32"/>
        <v>0</v>
      </c>
      <c r="BZ16" s="5">
        <v>3</v>
      </c>
      <c r="CA16" s="5">
        <f t="shared" si="33"/>
        <v>31822.560000000001</v>
      </c>
      <c r="CB16" s="5"/>
      <c r="CC16" s="5">
        <f t="shared" si="34"/>
        <v>0</v>
      </c>
      <c r="CD16" s="5">
        <v>20</v>
      </c>
      <c r="CE16" s="5">
        <f t="shared" si="35"/>
        <v>212150.39999999999</v>
      </c>
      <c r="CF16" s="5">
        <v>100</v>
      </c>
      <c r="CG16" s="5">
        <f t="shared" si="36"/>
        <v>1060752</v>
      </c>
      <c r="CH16" s="5"/>
      <c r="CI16" s="5">
        <f t="shared" si="37"/>
        <v>0</v>
      </c>
      <c r="CJ16" s="5"/>
      <c r="CK16" s="5">
        <f t="shared" si="38"/>
        <v>0</v>
      </c>
      <c r="CL16" s="5"/>
      <c r="CM16" s="5">
        <f t="shared" si="39"/>
        <v>0</v>
      </c>
      <c r="CN16" s="5"/>
      <c r="CO16" s="5">
        <f t="shared" si="40"/>
        <v>0</v>
      </c>
      <c r="CP16" s="11"/>
      <c r="CQ16" s="5">
        <f t="shared" si="41"/>
        <v>0</v>
      </c>
      <c r="CR16" s="5"/>
      <c r="CS16" s="5">
        <f t="shared" si="42"/>
        <v>0</v>
      </c>
      <c r="CT16" s="5"/>
      <c r="CU16" s="5">
        <f t="shared" si="43"/>
        <v>0</v>
      </c>
      <c r="CV16" s="5"/>
      <c r="CW16" s="5">
        <f t="shared" si="44"/>
        <v>0</v>
      </c>
      <c r="CX16" s="5"/>
      <c r="CY16" s="5">
        <f t="shared" si="45"/>
        <v>0</v>
      </c>
      <c r="CZ16" s="5"/>
      <c r="DA16" s="5">
        <f t="shared" si="46"/>
        <v>0</v>
      </c>
      <c r="DB16" s="5"/>
      <c r="DC16" s="5">
        <f t="shared" si="47"/>
        <v>0</v>
      </c>
      <c r="DD16" s="5"/>
      <c r="DE16" s="5">
        <f t="shared" si="48"/>
        <v>0</v>
      </c>
      <c r="DF16" s="5"/>
      <c r="DG16" s="5">
        <f t="shared" si="49"/>
        <v>0</v>
      </c>
      <c r="DH16" s="5"/>
      <c r="DI16" s="5">
        <f t="shared" si="50"/>
        <v>0</v>
      </c>
      <c r="DJ16" s="5"/>
      <c r="DK16" s="5">
        <f t="shared" si="51"/>
        <v>0</v>
      </c>
      <c r="DL16" s="5"/>
      <c r="DM16" s="5">
        <f t="shared" si="52"/>
        <v>0</v>
      </c>
      <c r="DN16" s="11"/>
      <c r="DO16" s="5">
        <f t="shared" si="53"/>
        <v>0</v>
      </c>
      <c r="DP16" s="5"/>
      <c r="DQ16" s="5">
        <f t="shared" si="54"/>
        <v>0</v>
      </c>
      <c r="DR16" s="5"/>
      <c r="DS16" s="5">
        <f t="shared" si="55"/>
        <v>0</v>
      </c>
      <c r="DT16" s="5"/>
      <c r="DU16" s="5">
        <f t="shared" si="56"/>
        <v>0</v>
      </c>
      <c r="DV16" s="5"/>
      <c r="DW16" s="5">
        <f t="shared" si="57"/>
        <v>0</v>
      </c>
      <c r="DX16" s="11"/>
      <c r="DY16" s="5">
        <f t="shared" si="58"/>
        <v>0</v>
      </c>
      <c r="DZ16" s="5"/>
      <c r="EA16" s="5">
        <f t="shared" si="59"/>
        <v>0</v>
      </c>
      <c r="EB16" s="5"/>
      <c r="EC16" s="5">
        <f t="shared" si="60"/>
        <v>0</v>
      </c>
      <c r="ED16" s="5"/>
      <c r="EE16" s="5">
        <f t="shared" si="61"/>
        <v>0</v>
      </c>
      <c r="EF16" s="107"/>
      <c r="EG16" s="106">
        <f t="shared" ref="EG16:EG79" si="64">EF16*D16*E16*F16*H16*$EG$12</f>
        <v>0</v>
      </c>
      <c r="EH16" s="108">
        <f t="shared" ref="EH16:EI79" si="65">SUM(L16,V16,N16,P16,X16,R16,T16,Z16,AB16,AD16,AF16,AH16,AN16,AP16,AR16,AL16,CH16,CN16,CR16,BV16,BX16,CX16,CZ16,DB16,DD16,DF16,DH16,DJ16,AT16,AJ16,AV16,AX16,AZ16,BB16,BD16,BF16,BH16,BJ16,BL16,BN16,BP16,DZ16,EB16,DV16,DX16,BR16,BT16,CP16,CJ16,CL16,CT16,CV16,BZ16,CB16,CD16,CF16,DL16,DN16,DP16,DR16,DT16,ED16,EF16)</f>
        <v>236</v>
      </c>
      <c r="EI16" s="108">
        <f t="shared" si="65"/>
        <v>2503374.7199999997</v>
      </c>
    </row>
    <row r="17" spans="1:139" s="17" customFormat="1" ht="30" x14ac:dyDescent="0.25">
      <c r="A17" s="19"/>
      <c r="B17" s="19">
        <v>3</v>
      </c>
      <c r="C17" s="10" t="s">
        <v>159</v>
      </c>
      <c r="D17" s="9">
        <v>11480</v>
      </c>
      <c r="E17" s="9">
        <v>0.71</v>
      </c>
      <c r="F17" s="6">
        <v>1</v>
      </c>
      <c r="G17" s="6"/>
      <c r="H17" s="9">
        <v>1.4</v>
      </c>
      <c r="I17" s="9">
        <v>1.68</v>
      </c>
      <c r="J17" s="9">
        <v>2.23</v>
      </c>
      <c r="K17" s="9">
        <v>2.57</v>
      </c>
      <c r="L17" s="5"/>
      <c r="M17" s="5">
        <f t="shared" si="62"/>
        <v>0</v>
      </c>
      <c r="N17" s="5"/>
      <c r="O17" s="5">
        <f t="shared" si="3"/>
        <v>0</v>
      </c>
      <c r="P17" s="11"/>
      <c r="Q17" s="5">
        <f t="shared" si="4"/>
        <v>0</v>
      </c>
      <c r="R17" s="5">
        <f>15+225</f>
        <v>240</v>
      </c>
      <c r="S17" s="5">
        <f>SUM(R17*$D17*$E17*$F17*$H17*$S$12)</f>
        <v>2738668.8</v>
      </c>
      <c r="T17" s="11"/>
      <c r="U17" s="11">
        <f t="shared" si="5"/>
        <v>0</v>
      </c>
      <c r="V17" s="5"/>
      <c r="W17" s="5">
        <f t="shared" si="63"/>
        <v>0</v>
      </c>
      <c r="X17" s="5">
        <v>23</v>
      </c>
      <c r="Y17" s="5">
        <f t="shared" si="6"/>
        <v>262455.75999999995</v>
      </c>
      <c r="Z17" s="5"/>
      <c r="AA17" s="5">
        <f t="shared" si="7"/>
        <v>0</v>
      </c>
      <c r="AB17" s="5"/>
      <c r="AC17" s="5">
        <f t="shared" si="8"/>
        <v>0</v>
      </c>
      <c r="AD17" s="11"/>
      <c r="AE17" s="5">
        <f t="shared" si="9"/>
        <v>0</v>
      </c>
      <c r="AF17" s="5">
        <v>50</v>
      </c>
      <c r="AG17" s="5">
        <f t="shared" si="10"/>
        <v>570556</v>
      </c>
      <c r="AH17" s="11"/>
      <c r="AI17" s="11">
        <f t="shared" si="11"/>
        <v>0</v>
      </c>
      <c r="AJ17" s="5"/>
      <c r="AK17" s="5">
        <f t="shared" si="12"/>
        <v>0</v>
      </c>
      <c r="AL17" s="5"/>
      <c r="AM17" s="5">
        <f t="shared" si="13"/>
        <v>0</v>
      </c>
      <c r="AN17" s="5">
        <v>30</v>
      </c>
      <c r="AO17" s="5">
        <f t="shared" si="14"/>
        <v>342333.6</v>
      </c>
      <c r="AP17" s="5">
        <v>83</v>
      </c>
      <c r="AQ17" s="5">
        <f t="shared" si="15"/>
        <v>947122.96</v>
      </c>
      <c r="AR17" s="5">
        <v>118</v>
      </c>
      <c r="AS17" s="5">
        <f t="shared" si="16"/>
        <v>1346512.1599999997</v>
      </c>
      <c r="AT17" s="5"/>
      <c r="AU17" s="5">
        <f t="shared" si="17"/>
        <v>0</v>
      </c>
      <c r="AV17" s="5"/>
      <c r="AW17" s="5">
        <f t="shared" si="18"/>
        <v>0</v>
      </c>
      <c r="AX17" s="5"/>
      <c r="AY17" s="5">
        <f t="shared" si="19"/>
        <v>0</v>
      </c>
      <c r="AZ17" s="5"/>
      <c r="BA17" s="5">
        <f t="shared" si="20"/>
        <v>0</v>
      </c>
      <c r="BB17" s="5"/>
      <c r="BC17" s="5">
        <f t="shared" si="21"/>
        <v>0</v>
      </c>
      <c r="BD17" s="5"/>
      <c r="BE17" s="5">
        <f t="shared" si="22"/>
        <v>0</v>
      </c>
      <c r="BF17" s="5"/>
      <c r="BG17" s="5">
        <f t="shared" si="23"/>
        <v>0</v>
      </c>
      <c r="BH17" s="5"/>
      <c r="BI17" s="5">
        <f t="shared" si="24"/>
        <v>0</v>
      </c>
      <c r="BJ17" s="5"/>
      <c r="BK17" s="5">
        <f t="shared" si="25"/>
        <v>0</v>
      </c>
      <c r="BL17" s="5"/>
      <c r="BM17" s="5">
        <f t="shared" si="26"/>
        <v>0</v>
      </c>
      <c r="BN17" s="5"/>
      <c r="BO17" s="5">
        <f t="shared" si="27"/>
        <v>0</v>
      </c>
      <c r="BP17" s="5"/>
      <c r="BQ17" s="5">
        <f t="shared" si="28"/>
        <v>0</v>
      </c>
      <c r="BR17" s="5"/>
      <c r="BS17" s="5">
        <f t="shared" si="29"/>
        <v>0</v>
      </c>
      <c r="BT17" s="5"/>
      <c r="BU17" s="5">
        <f t="shared" si="30"/>
        <v>0</v>
      </c>
      <c r="BV17" s="5"/>
      <c r="BW17" s="5">
        <f t="shared" si="31"/>
        <v>0</v>
      </c>
      <c r="BX17" s="5"/>
      <c r="BY17" s="5">
        <f t="shared" si="32"/>
        <v>0</v>
      </c>
      <c r="BZ17" s="5"/>
      <c r="CA17" s="5">
        <f t="shared" si="33"/>
        <v>0</v>
      </c>
      <c r="CB17" s="5"/>
      <c r="CC17" s="5">
        <f t="shared" si="34"/>
        <v>0</v>
      </c>
      <c r="CD17" s="5"/>
      <c r="CE17" s="5">
        <f t="shared" si="35"/>
        <v>0</v>
      </c>
      <c r="CF17" s="5">
        <v>8</v>
      </c>
      <c r="CG17" s="5">
        <f t="shared" si="36"/>
        <v>91288.959999999992</v>
      </c>
      <c r="CH17" s="5"/>
      <c r="CI17" s="5">
        <f t="shared" si="37"/>
        <v>0</v>
      </c>
      <c r="CJ17" s="5"/>
      <c r="CK17" s="5">
        <f t="shared" si="38"/>
        <v>0</v>
      </c>
      <c r="CL17" s="5"/>
      <c r="CM17" s="5">
        <f t="shared" si="39"/>
        <v>0</v>
      </c>
      <c r="CN17" s="5"/>
      <c r="CO17" s="5">
        <f t="shared" si="40"/>
        <v>0</v>
      </c>
      <c r="CP17" s="11"/>
      <c r="CQ17" s="5">
        <f t="shared" si="41"/>
        <v>0</v>
      </c>
      <c r="CR17" s="5"/>
      <c r="CS17" s="5">
        <f t="shared" si="42"/>
        <v>0</v>
      </c>
      <c r="CT17" s="5"/>
      <c r="CU17" s="5">
        <f t="shared" si="43"/>
        <v>0</v>
      </c>
      <c r="CV17" s="5"/>
      <c r="CW17" s="5">
        <f t="shared" si="44"/>
        <v>0</v>
      </c>
      <c r="CX17" s="5"/>
      <c r="CY17" s="5">
        <f t="shared" si="45"/>
        <v>0</v>
      </c>
      <c r="CZ17" s="5"/>
      <c r="DA17" s="5">
        <f t="shared" si="46"/>
        <v>0</v>
      </c>
      <c r="DB17" s="5"/>
      <c r="DC17" s="5">
        <f t="shared" si="47"/>
        <v>0</v>
      </c>
      <c r="DD17" s="5"/>
      <c r="DE17" s="5">
        <f t="shared" si="48"/>
        <v>0</v>
      </c>
      <c r="DF17" s="5"/>
      <c r="DG17" s="5">
        <f t="shared" si="49"/>
        <v>0</v>
      </c>
      <c r="DH17" s="5"/>
      <c r="DI17" s="5">
        <f t="shared" si="50"/>
        <v>0</v>
      </c>
      <c r="DJ17" s="5"/>
      <c r="DK17" s="5">
        <f t="shared" si="51"/>
        <v>0</v>
      </c>
      <c r="DL17" s="5"/>
      <c r="DM17" s="5">
        <f t="shared" si="52"/>
        <v>0</v>
      </c>
      <c r="DN17" s="11"/>
      <c r="DO17" s="5">
        <f t="shared" si="53"/>
        <v>0</v>
      </c>
      <c r="DP17" s="5"/>
      <c r="DQ17" s="5">
        <f t="shared" si="54"/>
        <v>0</v>
      </c>
      <c r="DR17" s="5"/>
      <c r="DS17" s="5">
        <f t="shared" si="55"/>
        <v>0</v>
      </c>
      <c r="DT17" s="5"/>
      <c r="DU17" s="5">
        <f t="shared" si="56"/>
        <v>0</v>
      </c>
      <c r="DV17" s="5"/>
      <c r="DW17" s="5">
        <f t="shared" si="57"/>
        <v>0</v>
      </c>
      <c r="DX17" s="11"/>
      <c r="DY17" s="5">
        <f t="shared" si="58"/>
        <v>0</v>
      </c>
      <c r="DZ17" s="5"/>
      <c r="EA17" s="5">
        <f t="shared" si="59"/>
        <v>0</v>
      </c>
      <c r="EB17" s="5"/>
      <c r="EC17" s="5">
        <f t="shared" si="60"/>
        <v>0</v>
      </c>
      <c r="ED17" s="5"/>
      <c r="EE17" s="5">
        <f t="shared" si="61"/>
        <v>0</v>
      </c>
      <c r="EF17" s="107"/>
      <c r="EG17" s="106">
        <f t="shared" si="64"/>
        <v>0</v>
      </c>
      <c r="EH17" s="108">
        <f t="shared" si="65"/>
        <v>552</v>
      </c>
      <c r="EI17" s="108">
        <f t="shared" si="65"/>
        <v>6298938.2399999993</v>
      </c>
    </row>
    <row r="18" spans="1:139" s="17" customFormat="1" ht="30" x14ac:dyDescent="0.25">
      <c r="A18" s="19"/>
      <c r="B18" s="19">
        <v>4</v>
      </c>
      <c r="C18" s="10" t="s">
        <v>160</v>
      </c>
      <c r="D18" s="9">
        <v>11480</v>
      </c>
      <c r="E18" s="9">
        <v>1.06</v>
      </c>
      <c r="F18" s="6">
        <v>1</v>
      </c>
      <c r="G18" s="6"/>
      <c r="H18" s="9">
        <v>1.4</v>
      </c>
      <c r="I18" s="9">
        <v>1.68</v>
      </c>
      <c r="J18" s="9">
        <v>2.23</v>
      </c>
      <c r="K18" s="9">
        <v>2.57</v>
      </c>
      <c r="L18" s="5"/>
      <c r="M18" s="5">
        <f t="shared" si="62"/>
        <v>0</v>
      </c>
      <c r="N18" s="5"/>
      <c r="O18" s="5">
        <f t="shared" si="3"/>
        <v>0</v>
      </c>
      <c r="P18" s="11"/>
      <c r="Q18" s="5">
        <f t="shared" si="4"/>
        <v>0</v>
      </c>
      <c r="R18" s="5">
        <f>70+100</f>
        <v>170</v>
      </c>
      <c r="S18" s="5">
        <f>SUM(R18*$D18*$E18*$F18*$H18*$S$12)</f>
        <v>2896174.4</v>
      </c>
      <c r="T18" s="11"/>
      <c r="U18" s="11">
        <f t="shared" si="5"/>
        <v>0</v>
      </c>
      <c r="V18" s="5"/>
      <c r="W18" s="5">
        <f t="shared" si="63"/>
        <v>0</v>
      </c>
      <c r="X18" s="5">
        <v>3</v>
      </c>
      <c r="Y18" s="5">
        <f t="shared" si="6"/>
        <v>51108.959999999999</v>
      </c>
      <c r="Z18" s="5"/>
      <c r="AA18" s="5">
        <f t="shared" si="7"/>
        <v>0</v>
      </c>
      <c r="AB18" s="5"/>
      <c r="AC18" s="5">
        <f t="shared" si="8"/>
        <v>0</v>
      </c>
      <c r="AD18" s="11"/>
      <c r="AE18" s="5">
        <f t="shared" si="9"/>
        <v>0</v>
      </c>
      <c r="AF18" s="5">
        <v>130</v>
      </c>
      <c r="AG18" s="5">
        <f t="shared" si="10"/>
        <v>2214721.5999999996</v>
      </c>
      <c r="AH18" s="11"/>
      <c r="AI18" s="11">
        <f t="shared" si="11"/>
        <v>0</v>
      </c>
      <c r="AJ18" s="5"/>
      <c r="AK18" s="5">
        <f t="shared" si="12"/>
        <v>0</v>
      </c>
      <c r="AL18" s="5"/>
      <c r="AM18" s="5">
        <f t="shared" si="13"/>
        <v>0</v>
      </c>
      <c r="AN18" s="5">
        <v>10</v>
      </c>
      <c r="AO18" s="5">
        <f t="shared" si="14"/>
        <v>170363.2</v>
      </c>
      <c r="AP18" s="5"/>
      <c r="AQ18" s="5">
        <f t="shared" si="15"/>
        <v>0</v>
      </c>
      <c r="AR18" s="5">
        <v>10</v>
      </c>
      <c r="AS18" s="5">
        <f t="shared" si="16"/>
        <v>170363.19999999998</v>
      </c>
      <c r="AT18" s="5"/>
      <c r="AU18" s="5">
        <f t="shared" si="17"/>
        <v>0</v>
      </c>
      <c r="AV18" s="5"/>
      <c r="AW18" s="5">
        <f t="shared" si="18"/>
        <v>0</v>
      </c>
      <c r="AX18" s="5"/>
      <c r="AY18" s="5">
        <f t="shared" si="19"/>
        <v>0</v>
      </c>
      <c r="AZ18" s="5"/>
      <c r="BA18" s="5">
        <f t="shared" si="20"/>
        <v>0</v>
      </c>
      <c r="BB18" s="5"/>
      <c r="BC18" s="5">
        <f t="shared" si="21"/>
        <v>0</v>
      </c>
      <c r="BD18" s="5"/>
      <c r="BE18" s="5">
        <f t="shared" si="22"/>
        <v>0</v>
      </c>
      <c r="BF18" s="5"/>
      <c r="BG18" s="5">
        <f t="shared" si="23"/>
        <v>0</v>
      </c>
      <c r="BH18" s="5"/>
      <c r="BI18" s="5">
        <f t="shared" si="24"/>
        <v>0</v>
      </c>
      <c r="BJ18" s="5"/>
      <c r="BK18" s="5">
        <f t="shared" si="25"/>
        <v>0</v>
      </c>
      <c r="BL18" s="5"/>
      <c r="BM18" s="5">
        <f t="shared" si="26"/>
        <v>0</v>
      </c>
      <c r="BN18" s="5"/>
      <c r="BO18" s="5">
        <f t="shared" si="27"/>
        <v>0</v>
      </c>
      <c r="BP18" s="5"/>
      <c r="BQ18" s="5">
        <f t="shared" si="28"/>
        <v>0</v>
      </c>
      <c r="BR18" s="5"/>
      <c r="BS18" s="5">
        <f t="shared" si="29"/>
        <v>0</v>
      </c>
      <c r="BT18" s="5"/>
      <c r="BU18" s="5">
        <f t="shared" si="30"/>
        <v>0</v>
      </c>
      <c r="BV18" s="5"/>
      <c r="BW18" s="5">
        <f t="shared" si="31"/>
        <v>0</v>
      </c>
      <c r="BX18" s="5"/>
      <c r="BY18" s="5">
        <f t="shared" si="32"/>
        <v>0</v>
      </c>
      <c r="BZ18" s="5"/>
      <c r="CA18" s="5">
        <f t="shared" si="33"/>
        <v>0</v>
      </c>
      <c r="CB18" s="5"/>
      <c r="CC18" s="5">
        <f t="shared" si="34"/>
        <v>0</v>
      </c>
      <c r="CD18" s="5"/>
      <c r="CE18" s="5">
        <f t="shared" si="35"/>
        <v>0</v>
      </c>
      <c r="CF18" s="5"/>
      <c r="CG18" s="5">
        <f t="shared" si="36"/>
        <v>0</v>
      </c>
      <c r="CH18" s="5"/>
      <c r="CI18" s="5">
        <f t="shared" si="37"/>
        <v>0</v>
      </c>
      <c r="CJ18" s="5"/>
      <c r="CK18" s="5">
        <f t="shared" si="38"/>
        <v>0</v>
      </c>
      <c r="CL18" s="5"/>
      <c r="CM18" s="5">
        <f t="shared" si="39"/>
        <v>0</v>
      </c>
      <c r="CN18" s="5"/>
      <c r="CO18" s="5">
        <f t="shared" si="40"/>
        <v>0</v>
      </c>
      <c r="CP18" s="11"/>
      <c r="CQ18" s="5">
        <f t="shared" si="41"/>
        <v>0</v>
      </c>
      <c r="CR18" s="5"/>
      <c r="CS18" s="5">
        <f t="shared" si="42"/>
        <v>0</v>
      </c>
      <c r="CT18" s="5"/>
      <c r="CU18" s="5">
        <f t="shared" si="43"/>
        <v>0</v>
      </c>
      <c r="CV18" s="5"/>
      <c r="CW18" s="5">
        <f t="shared" si="44"/>
        <v>0</v>
      </c>
      <c r="CX18" s="5"/>
      <c r="CY18" s="5">
        <f t="shared" si="45"/>
        <v>0</v>
      </c>
      <c r="CZ18" s="5"/>
      <c r="DA18" s="5">
        <f t="shared" si="46"/>
        <v>0</v>
      </c>
      <c r="DB18" s="5"/>
      <c r="DC18" s="5">
        <f t="shared" si="47"/>
        <v>0</v>
      </c>
      <c r="DD18" s="5"/>
      <c r="DE18" s="5">
        <f t="shared" si="48"/>
        <v>0</v>
      </c>
      <c r="DF18" s="5"/>
      <c r="DG18" s="5">
        <f t="shared" si="49"/>
        <v>0</v>
      </c>
      <c r="DH18" s="5"/>
      <c r="DI18" s="5">
        <f t="shared" si="50"/>
        <v>0</v>
      </c>
      <c r="DJ18" s="5"/>
      <c r="DK18" s="5">
        <f t="shared" si="51"/>
        <v>0</v>
      </c>
      <c r="DL18" s="5"/>
      <c r="DM18" s="5">
        <f t="shared" si="52"/>
        <v>0</v>
      </c>
      <c r="DN18" s="11"/>
      <c r="DO18" s="5">
        <f t="shared" si="53"/>
        <v>0</v>
      </c>
      <c r="DP18" s="5"/>
      <c r="DQ18" s="5">
        <f t="shared" si="54"/>
        <v>0</v>
      </c>
      <c r="DR18" s="5"/>
      <c r="DS18" s="5">
        <f t="shared" si="55"/>
        <v>0</v>
      </c>
      <c r="DT18" s="5"/>
      <c r="DU18" s="5">
        <f t="shared" si="56"/>
        <v>0</v>
      </c>
      <c r="DV18" s="5"/>
      <c r="DW18" s="5">
        <f t="shared" si="57"/>
        <v>0</v>
      </c>
      <c r="DX18" s="11"/>
      <c r="DY18" s="5">
        <f t="shared" si="58"/>
        <v>0</v>
      </c>
      <c r="DZ18" s="5"/>
      <c r="EA18" s="5">
        <f t="shared" si="59"/>
        <v>0</v>
      </c>
      <c r="EB18" s="5"/>
      <c r="EC18" s="5">
        <f t="shared" si="60"/>
        <v>0</v>
      </c>
      <c r="ED18" s="5"/>
      <c r="EE18" s="5">
        <f t="shared" si="61"/>
        <v>0</v>
      </c>
      <c r="EF18" s="107"/>
      <c r="EG18" s="106">
        <f t="shared" si="64"/>
        <v>0</v>
      </c>
      <c r="EH18" s="108">
        <f t="shared" si="65"/>
        <v>323</v>
      </c>
      <c r="EI18" s="108">
        <f t="shared" si="65"/>
        <v>5502731.3599999994</v>
      </c>
    </row>
    <row r="19" spans="1:139" s="17" customFormat="1" ht="28.5" x14ac:dyDescent="0.25">
      <c r="A19" s="19"/>
      <c r="B19" s="19">
        <v>5</v>
      </c>
      <c r="C19" s="128" t="s">
        <v>161</v>
      </c>
      <c r="D19" s="9">
        <v>11480</v>
      </c>
      <c r="E19" s="4">
        <v>9.83</v>
      </c>
      <c r="F19" s="14">
        <v>1</v>
      </c>
      <c r="G19" s="14">
        <f>(G20+G21+G22+G23+G24+G25)/1300</f>
        <v>1.9602532307692304</v>
      </c>
      <c r="H19" s="9">
        <v>1.4</v>
      </c>
      <c r="I19" s="9">
        <v>1.68</v>
      </c>
      <c r="J19" s="9">
        <v>2.23</v>
      </c>
      <c r="K19" s="9">
        <v>2.57</v>
      </c>
      <c r="L19" s="5"/>
      <c r="M19" s="5">
        <f t="shared" si="62"/>
        <v>0</v>
      </c>
      <c r="N19" s="5"/>
      <c r="O19" s="5">
        <f t="shared" si="3"/>
        <v>0</v>
      </c>
      <c r="P19" s="11"/>
      <c r="Q19" s="5">
        <f t="shared" si="4"/>
        <v>0</v>
      </c>
      <c r="R19" s="12">
        <f>SUM(R20:R25)</f>
        <v>311</v>
      </c>
      <c r="S19" s="12">
        <f>SUM(S20:S25)</f>
        <v>40956746.902399987</v>
      </c>
      <c r="T19" s="11"/>
      <c r="U19" s="11">
        <f t="shared" si="5"/>
        <v>0</v>
      </c>
      <c r="V19" s="5"/>
      <c r="W19" s="5">
        <f t="shared" si="63"/>
        <v>0</v>
      </c>
      <c r="X19" s="5"/>
      <c r="Y19" s="5">
        <f t="shared" si="6"/>
        <v>0</v>
      </c>
      <c r="Z19" s="5"/>
      <c r="AA19" s="5">
        <f t="shared" si="7"/>
        <v>0</v>
      </c>
      <c r="AB19" s="5"/>
      <c r="AC19" s="5">
        <f t="shared" si="8"/>
        <v>0</v>
      </c>
      <c r="AD19" s="11"/>
      <c r="AE19" s="5">
        <f t="shared" si="9"/>
        <v>0</v>
      </c>
      <c r="AF19" s="5"/>
      <c r="AG19" s="5">
        <f t="shared" si="10"/>
        <v>0</v>
      </c>
      <c r="AH19" s="11"/>
      <c r="AI19" s="11">
        <f t="shared" si="11"/>
        <v>0</v>
      </c>
      <c r="AJ19" s="5"/>
      <c r="AK19" s="5">
        <f t="shared" si="12"/>
        <v>0</v>
      </c>
      <c r="AL19" s="5"/>
      <c r="AM19" s="5">
        <f t="shared" si="13"/>
        <v>0</v>
      </c>
      <c r="AN19" s="5"/>
      <c r="AO19" s="5">
        <f t="shared" si="14"/>
        <v>0</v>
      </c>
      <c r="AP19" s="5"/>
      <c r="AQ19" s="5">
        <f t="shared" si="15"/>
        <v>0</v>
      </c>
      <c r="AR19" s="5"/>
      <c r="AS19" s="5">
        <f t="shared" si="16"/>
        <v>0</v>
      </c>
      <c r="AT19" s="5"/>
      <c r="AU19" s="5">
        <f t="shared" si="17"/>
        <v>0</v>
      </c>
      <c r="AV19" s="5"/>
      <c r="AW19" s="5">
        <f t="shared" si="18"/>
        <v>0</v>
      </c>
      <c r="AX19" s="5"/>
      <c r="AY19" s="5">
        <f t="shared" si="19"/>
        <v>0</v>
      </c>
      <c r="AZ19" s="5"/>
      <c r="BA19" s="5">
        <f t="shared" si="20"/>
        <v>0</v>
      </c>
      <c r="BB19" s="5"/>
      <c r="BC19" s="5">
        <f t="shared" si="21"/>
        <v>0</v>
      </c>
      <c r="BD19" s="5"/>
      <c r="BE19" s="5">
        <f t="shared" si="22"/>
        <v>0</v>
      </c>
      <c r="BF19" s="5"/>
      <c r="BG19" s="5">
        <f t="shared" si="23"/>
        <v>0</v>
      </c>
      <c r="BH19" s="5"/>
      <c r="BI19" s="5">
        <f t="shared" si="24"/>
        <v>0</v>
      </c>
      <c r="BJ19" s="5"/>
      <c r="BK19" s="5">
        <f t="shared" si="25"/>
        <v>0</v>
      </c>
      <c r="BL19" s="5"/>
      <c r="BM19" s="5">
        <f t="shared" si="26"/>
        <v>0</v>
      </c>
      <c r="BN19" s="5"/>
      <c r="BO19" s="5">
        <f t="shared" si="27"/>
        <v>0</v>
      </c>
      <c r="BP19" s="5"/>
      <c r="BQ19" s="5">
        <f t="shared" si="28"/>
        <v>0</v>
      </c>
      <c r="BR19" s="5"/>
      <c r="BS19" s="5">
        <f t="shared" si="29"/>
        <v>0</v>
      </c>
      <c r="BT19" s="5"/>
      <c r="BU19" s="5">
        <f t="shared" si="30"/>
        <v>0</v>
      </c>
      <c r="BV19" s="5"/>
      <c r="BW19" s="5">
        <f t="shared" si="31"/>
        <v>0</v>
      </c>
      <c r="BX19" s="5"/>
      <c r="BY19" s="5">
        <f t="shared" si="32"/>
        <v>0</v>
      </c>
      <c r="BZ19" s="5"/>
      <c r="CA19" s="5">
        <f t="shared" si="33"/>
        <v>0</v>
      </c>
      <c r="CB19" s="5"/>
      <c r="CC19" s="5">
        <f t="shared" si="34"/>
        <v>0</v>
      </c>
      <c r="CD19" s="5"/>
      <c r="CE19" s="5">
        <f t="shared" si="35"/>
        <v>0</v>
      </c>
      <c r="CF19" s="5"/>
      <c r="CG19" s="5">
        <f t="shared" si="36"/>
        <v>0</v>
      </c>
      <c r="CH19" s="5"/>
      <c r="CI19" s="5">
        <f t="shared" si="37"/>
        <v>0</v>
      </c>
      <c r="CJ19" s="5"/>
      <c r="CK19" s="5">
        <f t="shared" si="38"/>
        <v>0</v>
      </c>
      <c r="CL19" s="5"/>
      <c r="CM19" s="5">
        <f t="shared" si="39"/>
        <v>0</v>
      </c>
      <c r="CN19" s="5"/>
      <c r="CO19" s="5">
        <f t="shared" si="40"/>
        <v>0</v>
      </c>
      <c r="CP19" s="11"/>
      <c r="CQ19" s="5">
        <f t="shared" si="41"/>
        <v>0</v>
      </c>
      <c r="CR19" s="5"/>
      <c r="CS19" s="5">
        <f t="shared" si="42"/>
        <v>0</v>
      </c>
      <c r="CT19" s="5"/>
      <c r="CU19" s="5">
        <f t="shared" si="43"/>
        <v>0</v>
      </c>
      <c r="CV19" s="5"/>
      <c r="CW19" s="5">
        <f t="shared" si="44"/>
        <v>0</v>
      </c>
      <c r="CX19" s="5"/>
      <c r="CY19" s="5">
        <f t="shared" si="45"/>
        <v>0</v>
      </c>
      <c r="CZ19" s="5"/>
      <c r="DA19" s="5">
        <f t="shared" si="46"/>
        <v>0</v>
      </c>
      <c r="DB19" s="5"/>
      <c r="DC19" s="5">
        <f t="shared" si="47"/>
        <v>0</v>
      </c>
      <c r="DD19" s="5"/>
      <c r="DE19" s="5">
        <f t="shared" si="48"/>
        <v>0</v>
      </c>
      <c r="DF19" s="5"/>
      <c r="DG19" s="5">
        <f t="shared" si="49"/>
        <v>0</v>
      </c>
      <c r="DH19" s="5"/>
      <c r="DI19" s="5">
        <f t="shared" si="50"/>
        <v>0</v>
      </c>
      <c r="DJ19" s="5"/>
      <c r="DK19" s="5">
        <f t="shared" si="51"/>
        <v>0</v>
      </c>
      <c r="DL19" s="5"/>
      <c r="DM19" s="5">
        <f t="shared" si="52"/>
        <v>0</v>
      </c>
      <c r="DN19" s="11"/>
      <c r="DO19" s="5">
        <f t="shared" si="53"/>
        <v>0</v>
      </c>
      <c r="DP19" s="5"/>
      <c r="DQ19" s="5">
        <f t="shared" si="54"/>
        <v>0</v>
      </c>
      <c r="DR19" s="5"/>
      <c r="DS19" s="5">
        <f t="shared" si="55"/>
        <v>0</v>
      </c>
      <c r="DT19" s="5"/>
      <c r="DU19" s="5">
        <f t="shared" si="56"/>
        <v>0</v>
      </c>
      <c r="DV19" s="5"/>
      <c r="DW19" s="5">
        <f t="shared" si="57"/>
        <v>0</v>
      </c>
      <c r="DX19" s="11"/>
      <c r="DY19" s="5">
        <f t="shared" si="58"/>
        <v>0</v>
      </c>
      <c r="DZ19" s="5"/>
      <c r="EA19" s="5">
        <f t="shared" si="59"/>
        <v>0</v>
      </c>
      <c r="EB19" s="5"/>
      <c r="EC19" s="5">
        <f t="shared" si="60"/>
        <v>0</v>
      </c>
      <c r="ED19" s="5"/>
      <c r="EE19" s="5">
        <f t="shared" si="61"/>
        <v>0</v>
      </c>
      <c r="EF19" s="107"/>
      <c r="EG19" s="106">
        <f t="shared" si="64"/>
        <v>0</v>
      </c>
      <c r="EH19" s="108">
        <f t="shared" si="65"/>
        <v>311</v>
      </c>
      <c r="EI19" s="108">
        <f t="shared" si="65"/>
        <v>40956746.902399987</v>
      </c>
    </row>
    <row r="20" spans="1:139" s="17" customFormat="1" ht="24.75" customHeight="1" x14ac:dyDescent="0.25">
      <c r="A20" s="19"/>
      <c r="B20" s="19" t="s">
        <v>162</v>
      </c>
      <c r="C20" s="8" t="s">
        <v>163</v>
      </c>
      <c r="D20" s="9">
        <v>11480</v>
      </c>
      <c r="E20" s="4">
        <v>9.83</v>
      </c>
      <c r="F20" s="14">
        <v>1.1000000000000001</v>
      </c>
      <c r="G20" s="129">
        <f>E20*F20*R20</f>
        <v>1308.373</v>
      </c>
      <c r="H20" s="9">
        <v>1.4</v>
      </c>
      <c r="I20" s="9">
        <v>1.68</v>
      </c>
      <c r="J20" s="9">
        <v>2.23</v>
      </c>
      <c r="K20" s="9">
        <v>2.57</v>
      </c>
      <c r="L20" s="5"/>
      <c r="M20" s="5"/>
      <c r="N20" s="5"/>
      <c r="O20" s="5"/>
      <c r="P20" s="11"/>
      <c r="Q20" s="5"/>
      <c r="R20" s="130">
        <v>121</v>
      </c>
      <c r="S20" s="5">
        <f>SUM(R20*D20*E20*F20*H20*$S$12)</f>
        <v>21028170.855999999</v>
      </c>
      <c r="T20" s="11"/>
      <c r="U20" s="11"/>
      <c r="V20" s="5"/>
      <c r="W20" s="5"/>
      <c r="X20" s="5"/>
      <c r="Y20" s="5"/>
      <c r="Z20" s="5"/>
      <c r="AA20" s="5"/>
      <c r="AB20" s="5"/>
      <c r="AC20" s="5"/>
      <c r="AD20" s="11"/>
      <c r="AE20" s="5"/>
      <c r="AF20" s="5"/>
      <c r="AG20" s="5"/>
      <c r="AH20" s="11"/>
      <c r="AI20" s="11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11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11"/>
      <c r="DO20" s="5"/>
      <c r="DP20" s="5"/>
      <c r="DQ20" s="5"/>
      <c r="DR20" s="5"/>
      <c r="DS20" s="5"/>
      <c r="DT20" s="5"/>
      <c r="DU20" s="5"/>
      <c r="DV20" s="5"/>
      <c r="DW20" s="5"/>
      <c r="DX20" s="11"/>
      <c r="DY20" s="5"/>
      <c r="DZ20" s="5"/>
      <c r="EA20" s="5"/>
      <c r="EB20" s="5"/>
      <c r="EC20" s="5"/>
      <c r="ED20" s="5"/>
      <c r="EE20" s="5"/>
      <c r="EF20" s="107"/>
      <c r="EG20" s="106">
        <f t="shared" si="64"/>
        <v>0</v>
      </c>
      <c r="EH20" s="108">
        <f t="shared" si="65"/>
        <v>121</v>
      </c>
      <c r="EI20" s="108">
        <f t="shared" si="65"/>
        <v>21028170.855999999</v>
      </c>
    </row>
    <row r="21" spans="1:139" s="17" customFormat="1" ht="30" x14ac:dyDescent="0.25">
      <c r="A21" s="19"/>
      <c r="B21" s="19" t="s">
        <v>164</v>
      </c>
      <c r="C21" s="8" t="s">
        <v>165</v>
      </c>
      <c r="D21" s="9">
        <v>11480</v>
      </c>
      <c r="E21" s="4">
        <v>9.83</v>
      </c>
      <c r="F21" s="14">
        <v>1</v>
      </c>
      <c r="G21" s="129">
        <f t="shared" ref="G21:G25" si="66">E21*F21*R21</f>
        <v>825.72</v>
      </c>
      <c r="H21" s="9">
        <v>1.4</v>
      </c>
      <c r="I21" s="9">
        <v>1.68</v>
      </c>
      <c r="J21" s="9">
        <v>2.23</v>
      </c>
      <c r="K21" s="9">
        <v>2.57</v>
      </c>
      <c r="L21" s="5"/>
      <c r="M21" s="5"/>
      <c r="N21" s="5"/>
      <c r="O21" s="5"/>
      <c r="P21" s="11"/>
      <c r="Q21" s="1"/>
      <c r="R21" s="130">
        <v>84</v>
      </c>
      <c r="S21" s="5">
        <f t="shared" ref="S21:S25" si="67">SUM(R21*D21*E21*F21*H21*$S$12)</f>
        <v>13270971.839999998</v>
      </c>
      <c r="T21" s="11"/>
      <c r="U21" s="11"/>
      <c r="V21" s="5"/>
      <c r="W21" s="5"/>
      <c r="X21" s="5"/>
      <c r="Y21" s="5"/>
      <c r="Z21" s="5"/>
      <c r="AA21" s="5"/>
      <c r="AB21" s="5"/>
      <c r="AC21" s="5"/>
      <c r="AD21" s="11"/>
      <c r="AE21" s="5"/>
      <c r="AF21" s="5"/>
      <c r="AG21" s="5"/>
      <c r="AH21" s="11"/>
      <c r="AI21" s="11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11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11"/>
      <c r="DO21" s="5"/>
      <c r="DP21" s="5"/>
      <c r="DQ21" s="5"/>
      <c r="DR21" s="5"/>
      <c r="DS21" s="5"/>
      <c r="DT21" s="5"/>
      <c r="DU21" s="5"/>
      <c r="DV21" s="5"/>
      <c r="DW21" s="5"/>
      <c r="DX21" s="11"/>
      <c r="DY21" s="5"/>
      <c r="DZ21" s="5"/>
      <c r="EA21" s="5"/>
      <c r="EB21" s="5"/>
      <c r="EC21" s="5"/>
      <c r="ED21" s="5"/>
      <c r="EE21" s="5"/>
      <c r="EF21" s="107"/>
      <c r="EG21" s="106">
        <f t="shared" si="64"/>
        <v>0</v>
      </c>
      <c r="EH21" s="108">
        <f t="shared" si="65"/>
        <v>84</v>
      </c>
      <c r="EI21" s="108">
        <f t="shared" si="65"/>
        <v>13270971.839999998</v>
      </c>
    </row>
    <row r="22" spans="1:139" s="17" customFormat="1" ht="30" x14ac:dyDescent="0.25">
      <c r="A22" s="19"/>
      <c r="B22" s="19" t="s">
        <v>166</v>
      </c>
      <c r="C22" s="8" t="s">
        <v>167</v>
      </c>
      <c r="D22" s="9">
        <v>11480</v>
      </c>
      <c r="E22" s="4">
        <v>9.83</v>
      </c>
      <c r="F22" s="14">
        <v>1</v>
      </c>
      <c r="G22" s="129">
        <f t="shared" si="66"/>
        <v>137.62</v>
      </c>
      <c r="H22" s="9">
        <v>1.4</v>
      </c>
      <c r="I22" s="9">
        <v>1.68</v>
      </c>
      <c r="J22" s="9">
        <v>2.23</v>
      </c>
      <c r="K22" s="9">
        <v>2.57</v>
      </c>
      <c r="L22" s="5"/>
      <c r="M22" s="5"/>
      <c r="N22" s="5"/>
      <c r="O22" s="5"/>
      <c r="P22" s="11"/>
      <c r="Q22" s="5"/>
      <c r="R22" s="130">
        <v>14</v>
      </c>
      <c r="S22" s="5">
        <f t="shared" si="67"/>
        <v>2211828.64</v>
      </c>
      <c r="T22" s="11"/>
      <c r="U22" s="11"/>
      <c r="V22" s="5"/>
      <c r="W22" s="5"/>
      <c r="X22" s="5"/>
      <c r="Y22" s="5"/>
      <c r="Z22" s="5"/>
      <c r="AA22" s="5"/>
      <c r="AB22" s="5"/>
      <c r="AC22" s="5"/>
      <c r="AD22" s="11"/>
      <c r="AE22" s="5"/>
      <c r="AF22" s="5"/>
      <c r="AG22" s="5"/>
      <c r="AH22" s="11"/>
      <c r="AI22" s="11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11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11"/>
      <c r="DO22" s="5"/>
      <c r="DP22" s="5"/>
      <c r="DQ22" s="5"/>
      <c r="DR22" s="5"/>
      <c r="DS22" s="5"/>
      <c r="DT22" s="5"/>
      <c r="DU22" s="5"/>
      <c r="DV22" s="5"/>
      <c r="DW22" s="5"/>
      <c r="DX22" s="11"/>
      <c r="DY22" s="5"/>
      <c r="DZ22" s="5"/>
      <c r="EA22" s="5"/>
      <c r="EB22" s="5"/>
      <c r="EC22" s="5"/>
      <c r="ED22" s="5"/>
      <c r="EE22" s="5"/>
      <c r="EF22" s="107"/>
      <c r="EG22" s="106">
        <f t="shared" si="64"/>
        <v>0</v>
      </c>
      <c r="EH22" s="108">
        <f t="shared" si="65"/>
        <v>14</v>
      </c>
      <c r="EI22" s="108">
        <f t="shared" si="65"/>
        <v>2211828.64</v>
      </c>
    </row>
    <row r="23" spans="1:139" s="17" customFormat="1" ht="30" x14ac:dyDescent="0.25">
      <c r="A23" s="19"/>
      <c r="B23" s="19" t="s">
        <v>168</v>
      </c>
      <c r="C23" s="8" t="s">
        <v>169</v>
      </c>
      <c r="D23" s="9">
        <v>11480</v>
      </c>
      <c r="E23" s="4">
        <v>9.83</v>
      </c>
      <c r="F23" s="14">
        <v>0.6</v>
      </c>
      <c r="G23" s="129">
        <f t="shared" si="66"/>
        <v>117.96</v>
      </c>
      <c r="H23" s="9">
        <v>1.4</v>
      </c>
      <c r="I23" s="9">
        <v>1.68</v>
      </c>
      <c r="J23" s="9">
        <v>2.23</v>
      </c>
      <c r="K23" s="9">
        <v>2.57</v>
      </c>
      <c r="L23" s="5"/>
      <c r="M23" s="5"/>
      <c r="N23" s="5"/>
      <c r="O23" s="5"/>
      <c r="P23" s="11"/>
      <c r="Q23" s="5"/>
      <c r="R23" s="130">
        <v>20</v>
      </c>
      <c r="S23" s="5">
        <f t="shared" si="67"/>
        <v>1895853.1199999999</v>
      </c>
      <c r="T23" s="11"/>
      <c r="U23" s="11"/>
      <c r="V23" s="5"/>
      <c r="W23" s="5"/>
      <c r="X23" s="5"/>
      <c r="Y23" s="5"/>
      <c r="Z23" s="5"/>
      <c r="AA23" s="5"/>
      <c r="AB23" s="5"/>
      <c r="AC23" s="5"/>
      <c r="AD23" s="11"/>
      <c r="AE23" s="5"/>
      <c r="AF23" s="5"/>
      <c r="AG23" s="5"/>
      <c r="AH23" s="11"/>
      <c r="AI23" s="11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11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11"/>
      <c r="DO23" s="5"/>
      <c r="DP23" s="5"/>
      <c r="DQ23" s="5"/>
      <c r="DR23" s="5"/>
      <c r="DS23" s="5"/>
      <c r="DT23" s="5"/>
      <c r="DU23" s="5"/>
      <c r="DV23" s="5"/>
      <c r="DW23" s="5"/>
      <c r="DX23" s="11"/>
      <c r="DY23" s="5"/>
      <c r="DZ23" s="5"/>
      <c r="EA23" s="5"/>
      <c r="EB23" s="5"/>
      <c r="EC23" s="5"/>
      <c r="ED23" s="5"/>
      <c r="EE23" s="5"/>
      <c r="EF23" s="107"/>
      <c r="EG23" s="106">
        <f t="shared" si="64"/>
        <v>0</v>
      </c>
      <c r="EH23" s="108">
        <f t="shared" si="65"/>
        <v>20</v>
      </c>
      <c r="EI23" s="108">
        <f t="shared" si="65"/>
        <v>1895853.1199999999</v>
      </c>
    </row>
    <row r="24" spans="1:139" s="17" customFormat="1" x14ac:dyDescent="0.25">
      <c r="A24" s="19"/>
      <c r="B24" s="19" t="s">
        <v>170</v>
      </c>
      <c r="C24" s="8" t="s">
        <v>171</v>
      </c>
      <c r="D24" s="9">
        <v>11480</v>
      </c>
      <c r="E24" s="4">
        <v>9.83</v>
      </c>
      <c r="F24" s="14">
        <v>0.6</v>
      </c>
      <c r="G24" s="129">
        <f t="shared" si="66"/>
        <v>35.387999999999998</v>
      </c>
      <c r="H24" s="9">
        <v>1.4</v>
      </c>
      <c r="I24" s="9">
        <v>1.68</v>
      </c>
      <c r="J24" s="9">
        <v>2.23</v>
      </c>
      <c r="K24" s="9">
        <v>2.57</v>
      </c>
      <c r="L24" s="5"/>
      <c r="M24" s="5"/>
      <c r="N24" s="5"/>
      <c r="O24" s="5"/>
      <c r="P24" s="11"/>
      <c r="Q24" s="5"/>
      <c r="R24" s="130">
        <v>6</v>
      </c>
      <c r="S24" s="5">
        <f t="shared" si="67"/>
        <v>568755.93599999999</v>
      </c>
      <c r="T24" s="11"/>
      <c r="U24" s="11"/>
      <c r="V24" s="5"/>
      <c r="W24" s="5"/>
      <c r="X24" s="5"/>
      <c r="Y24" s="5"/>
      <c r="Z24" s="5"/>
      <c r="AA24" s="5"/>
      <c r="AB24" s="5"/>
      <c r="AC24" s="5"/>
      <c r="AD24" s="11"/>
      <c r="AE24" s="5"/>
      <c r="AF24" s="5"/>
      <c r="AG24" s="5"/>
      <c r="AH24" s="11"/>
      <c r="AI24" s="11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11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11"/>
      <c r="DO24" s="5"/>
      <c r="DP24" s="5"/>
      <c r="DQ24" s="5"/>
      <c r="DR24" s="5"/>
      <c r="DS24" s="5"/>
      <c r="DT24" s="5"/>
      <c r="DU24" s="5"/>
      <c r="DV24" s="5"/>
      <c r="DW24" s="5"/>
      <c r="DX24" s="11"/>
      <c r="DY24" s="5"/>
      <c r="DZ24" s="5"/>
      <c r="EA24" s="5"/>
      <c r="EB24" s="5"/>
      <c r="EC24" s="5"/>
      <c r="ED24" s="5"/>
      <c r="EE24" s="5"/>
      <c r="EF24" s="107"/>
      <c r="EG24" s="106">
        <f t="shared" si="64"/>
        <v>0</v>
      </c>
      <c r="EH24" s="108">
        <f t="shared" si="65"/>
        <v>6</v>
      </c>
      <c r="EI24" s="108">
        <f t="shared" si="65"/>
        <v>568755.93599999999</v>
      </c>
    </row>
    <row r="25" spans="1:139" s="17" customFormat="1" ht="60" x14ac:dyDescent="0.25">
      <c r="A25" s="19"/>
      <c r="B25" s="19" t="s">
        <v>172</v>
      </c>
      <c r="C25" s="8" t="s">
        <v>173</v>
      </c>
      <c r="D25" s="9">
        <v>11480</v>
      </c>
      <c r="E25" s="4">
        <v>9.83</v>
      </c>
      <c r="F25" s="14">
        <v>0.19</v>
      </c>
      <c r="G25" s="129">
        <f t="shared" si="66"/>
        <v>123.26820000000001</v>
      </c>
      <c r="H25" s="9">
        <v>1.4</v>
      </c>
      <c r="I25" s="9">
        <v>1.68</v>
      </c>
      <c r="J25" s="9">
        <v>2.23</v>
      </c>
      <c r="K25" s="9">
        <v>2.57</v>
      </c>
      <c r="L25" s="5"/>
      <c r="M25" s="5"/>
      <c r="N25" s="5"/>
      <c r="O25" s="5"/>
      <c r="P25" s="11"/>
      <c r="Q25" s="5"/>
      <c r="R25" s="130">
        <v>66</v>
      </c>
      <c r="S25" s="5">
        <f t="shared" si="67"/>
        <v>1981166.5103999998</v>
      </c>
      <c r="T25" s="11"/>
      <c r="U25" s="11"/>
      <c r="V25" s="5"/>
      <c r="W25" s="5"/>
      <c r="X25" s="5"/>
      <c r="Y25" s="5"/>
      <c r="Z25" s="5"/>
      <c r="AA25" s="5"/>
      <c r="AB25" s="5"/>
      <c r="AC25" s="5"/>
      <c r="AD25" s="11"/>
      <c r="AE25" s="5"/>
      <c r="AF25" s="5"/>
      <c r="AG25" s="5"/>
      <c r="AH25" s="11"/>
      <c r="AI25" s="11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11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11"/>
      <c r="DO25" s="5"/>
      <c r="DP25" s="5"/>
      <c r="DQ25" s="5"/>
      <c r="DR25" s="5"/>
      <c r="DS25" s="5"/>
      <c r="DT25" s="5"/>
      <c r="DU25" s="5"/>
      <c r="DV25" s="5"/>
      <c r="DW25" s="5"/>
      <c r="DX25" s="11"/>
      <c r="DY25" s="5"/>
      <c r="DZ25" s="5"/>
      <c r="EA25" s="5"/>
      <c r="EB25" s="5"/>
      <c r="EC25" s="5"/>
      <c r="ED25" s="5"/>
      <c r="EE25" s="5"/>
      <c r="EF25" s="107"/>
      <c r="EG25" s="106">
        <f t="shared" si="64"/>
        <v>0</v>
      </c>
      <c r="EH25" s="108">
        <f t="shared" si="65"/>
        <v>66</v>
      </c>
      <c r="EI25" s="108">
        <f t="shared" si="65"/>
        <v>1981166.5103999998</v>
      </c>
    </row>
    <row r="26" spans="1:139" s="109" customFormat="1" ht="30" x14ac:dyDescent="0.25">
      <c r="A26" s="19"/>
      <c r="B26" s="19">
        <v>6</v>
      </c>
      <c r="C26" s="10" t="s">
        <v>174</v>
      </c>
      <c r="D26" s="9">
        <v>11480</v>
      </c>
      <c r="E26" s="9">
        <v>0.33</v>
      </c>
      <c r="F26" s="6">
        <v>1</v>
      </c>
      <c r="G26" s="6"/>
      <c r="H26" s="9">
        <v>1.4</v>
      </c>
      <c r="I26" s="9">
        <v>1.68</v>
      </c>
      <c r="J26" s="9">
        <v>2.23</v>
      </c>
      <c r="K26" s="9">
        <v>2.57</v>
      </c>
      <c r="L26" s="5"/>
      <c r="M26" s="5">
        <f t="shared" si="62"/>
        <v>0</v>
      </c>
      <c r="N26" s="5"/>
      <c r="O26" s="5">
        <f t="shared" si="3"/>
        <v>0</v>
      </c>
      <c r="P26" s="11"/>
      <c r="Q26" s="5">
        <f t="shared" si="4"/>
        <v>0</v>
      </c>
      <c r="R26" s="5">
        <f>35-25</f>
        <v>10</v>
      </c>
      <c r="S26" s="5">
        <f>SUM(R26*$D26*$E26*$F26*$H26*$S$12)</f>
        <v>53037.599999999999</v>
      </c>
      <c r="T26" s="11"/>
      <c r="U26" s="11">
        <f t="shared" si="5"/>
        <v>0</v>
      </c>
      <c r="V26" s="5"/>
      <c r="W26" s="5">
        <f t="shared" si="63"/>
        <v>0</v>
      </c>
      <c r="X26" s="5"/>
      <c r="Y26" s="5">
        <f t="shared" si="6"/>
        <v>0</v>
      </c>
      <c r="Z26" s="5"/>
      <c r="AA26" s="5">
        <f t="shared" si="7"/>
        <v>0</v>
      </c>
      <c r="AB26" s="5"/>
      <c r="AC26" s="5">
        <f t="shared" si="8"/>
        <v>0</v>
      </c>
      <c r="AD26" s="11"/>
      <c r="AE26" s="5">
        <f t="shared" si="9"/>
        <v>0</v>
      </c>
      <c r="AF26" s="5"/>
      <c r="AG26" s="5">
        <f t="shared" si="10"/>
        <v>0</v>
      </c>
      <c r="AH26" s="11"/>
      <c r="AI26" s="11">
        <f t="shared" si="11"/>
        <v>0</v>
      </c>
      <c r="AJ26" s="5"/>
      <c r="AK26" s="5">
        <f t="shared" si="12"/>
        <v>0</v>
      </c>
      <c r="AL26" s="7"/>
      <c r="AM26" s="5">
        <f t="shared" si="13"/>
        <v>0</v>
      </c>
      <c r="AN26" s="5"/>
      <c r="AO26" s="5">
        <f t="shared" si="14"/>
        <v>0</v>
      </c>
      <c r="AP26" s="5"/>
      <c r="AQ26" s="5">
        <f t="shared" si="15"/>
        <v>0</v>
      </c>
      <c r="AR26" s="5"/>
      <c r="AS26" s="5">
        <f t="shared" si="16"/>
        <v>0</v>
      </c>
      <c r="AT26" s="5"/>
      <c r="AU26" s="5">
        <f t="shared" si="17"/>
        <v>0</v>
      </c>
      <c r="AV26" s="5"/>
      <c r="AW26" s="5">
        <f t="shared" si="18"/>
        <v>0</v>
      </c>
      <c r="AX26" s="5"/>
      <c r="AY26" s="5">
        <f t="shared" si="19"/>
        <v>0</v>
      </c>
      <c r="AZ26" s="5"/>
      <c r="BA26" s="5">
        <f t="shared" si="20"/>
        <v>0</v>
      </c>
      <c r="BB26" s="5"/>
      <c r="BC26" s="5">
        <f t="shared" si="21"/>
        <v>0</v>
      </c>
      <c r="BD26" s="5"/>
      <c r="BE26" s="5">
        <f t="shared" si="22"/>
        <v>0</v>
      </c>
      <c r="BF26" s="5"/>
      <c r="BG26" s="5">
        <f t="shared" si="23"/>
        <v>0</v>
      </c>
      <c r="BH26" s="5"/>
      <c r="BI26" s="5">
        <f t="shared" si="24"/>
        <v>0</v>
      </c>
      <c r="BJ26" s="5"/>
      <c r="BK26" s="5">
        <f t="shared" si="25"/>
        <v>0</v>
      </c>
      <c r="BL26" s="5"/>
      <c r="BM26" s="5">
        <f t="shared" si="26"/>
        <v>0</v>
      </c>
      <c r="BN26" s="5"/>
      <c r="BO26" s="5">
        <f t="shared" si="27"/>
        <v>0</v>
      </c>
      <c r="BP26" s="5"/>
      <c r="BQ26" s="5">
        <f t="shared" si="28"/>
        <v>0</v>
      </c>
      <c r="BR26" s="5"/>
      <c r="BS26" s="5">
        <f t="shared" si="29"/>
        <v>0</v>
      </c>
      <c r="BT26" s="5"/>
      <c r="BU26" s="5">
        <f t="shared" si="30"/>
        <v>0</v>
      </c>
      <c r="BV26" s="5"/>
      <c r="BW26" s="5">
        <f t="shared" si="31"/>
        <v>0</v>
      </c>
      <c r="BX26" s="5"/>
      <c r="BY26" s="5">
        <f t="shared" si="32"/>
        <v>0</v>
      </c>
      <c r="BZ26" s="5"/>
      <c r="CA26" s="5">
        <f t="shared" si="33"/>
        <v>0</v>
      </c>
      <c r="CB26" s="5"/>
      <c r="CC26" s="5">
        <f t="shared" si="34"/>
        <v>0</v>
      </c>
      <c r="CD26" s="5"/>
      <c r="CE26" s="5">
        <f t="shared" si="35"/>
        <v>0</v>
      </c>
      <c r="CF26" s="5"/>
      <c r="CG26" s="5">
        <f t="shared" si="36"/>
        <v>0</v>
      </c>
      <c r="CH26" s="5"/>
      <c r="CI26" s="5">
        <f t="shared" si="37"/>
        <v>0</v>
      </c>
      <c r="CJ26" s="5"/>
      <c r="CK26" s="5">
        <f t="shared" si="38"/>
        <v>0</v>
      </c>
      <c r="CL26" s="5"/>
      <c r="CM26" s="5">
        <f t="shared" si="39"/>
        <v>0</v>
      </c>
      <c r="CN26" s="5"/>
      <c r="CO26" s="5">
        <f t="shared" si="40"/>
        <v>0</v>
      </c>
      <c r="CP26" s="11"/>
      <c r="CQ26" s="5">
        <f t="shared" si="41"/>
        <v>0</v>
      </c>
      <c r="CR26" s="5"/>
      <c r="CS26" s="5">
        <f t="shared" si="42"/>
        <v>0</v>
      </c>
      <c r="CT26" s="5"/>
      <c r="CU26" s="5">
        <f t="shared" si="43"/>
        <v>0</v>
      </c>
      <c r="CV26" s="5"/>
      <c r="CW26" s="5">
        <f t="shared" si="44"/>
        <v>0</v>
      </c>
      <c r="CX26" s="5"/>
      <c r="CY26" s="5">
        <f t="shared" si="45"/>
        <v>0</v>
      </c>
      <c r="CZ26" s="5"/>
      <c r="DA26" s="5">
        <f t="shared" si="46"/>
        <v>0</v>
      </c>
      <c r="DB26" s="5"/>
      <c r="DC26" s="5">
        <f t="shared" si="47"/>
        <v>0</v>
      </c>
      <c r="DD26" s="5"/>
      <c r="DE26" s="5">
        <f t="shared" si="48"/>
        <v>0</v>
      </c>
      <c r="DF26" s="5"/>
      <c r="DG26" s="5">
        <f t="shared" si="49"/>
        <v>0</v>
      </c>
      <c r="DH26" s="5"/>
      <c r="DI26" s="5">
        <f t="shared" si="50"/>
        <v>0</v>
      </c>
      <c r="DJ26" s="5"/>
      <c r="DK26" s="5">
        <f t="shared" si="51"/>
        <v>0</v>
      </c>
      <c r="DL26" s="5"/>
      <c r="DM26" s="5">
        <f t="shared" si="52"/>
        <v>0</v>
      </c>
      <c r="DN26" s="11"/>
      <c r="DO26" s="5">
        <f t="shared" si="53"/>
        <v>0</v>
      </c>
      <c r="DP26" s="5"/>
      <c r="DQ26" s="5">
        <f t="shared" si="54"/>
        <v>0</v>
      </c>
      <c r="DR26" s="5"/>
      <c r="DS26" s="5">
        <f t="shared" si="55"/>
        <v>0</v>
      </c>
      <c r="DT26" s="5"/>
      <c r="DU26" s="5">
        <f t="shared" si="56"/>
        <v>0</v>
      </c>
      <c r="DV26" s="7"/>
      <c r="DW26" s="5">
        <f t="shared" si="57"/>
        <v>0</v>
      </c>
      <c r="DX26" s="11"/>
      <c r="DY26" s="5">
        <f t="shared" si="58"/>
        <v>0</v>
      </c>
      <c r="DZ26" s="5"/>
      <c r="EA26" s="5">
        <f t="shared" si="59"/>
        <v>0</v>
      </c>
      <c r="EB26" s="5"/>
      <c r="EC26" s="5">
        <f t="shared" si="60"/>
        <v>0</v>
      </c>
      <c r="ED26" s="5"/>
      <c r="EE26" s="5">
        <f t="shared" si="61"/>
        <v>0</v>
      </c>
      <c r="EF26" s="107"/>
      <c r="EG26" s="106">
        <f t="shared" si="64"/>
        <v>0</v>
      </c>
      <c r="EH26" s="108">
        <f t="shared" si="65"/>
        <v>10</v>
      </c>
      <c r="EI26" s="108">
        <f t="shared" si="65"/>
        <v>53037.599999999999</v>
      </c>
    </row>
    <row r="27" spans="1:139" s="17" customFormat="1" ht="26.25" customHeight="1" x14ac:dyDescent="0.25">
      <c r="A27" s="19"/>
      <c r="B27" s="19">
        <v>7</v>
      </c>
      <c r="C27" s="10" t="s">
        <v>175</v>
      </c>
      <c r="D27" s="9">
        <v>11480</v>
      </c>
      <c r="E27" s="9">
        <v>1.04</v>
      </c>
      <c r="F27" s="6">
        <v>1</v>
      </c>
      <c r="G27" s="6"/>
      <c r="H27" s="9">
        <v>1.4</v>
      </c>
      <c r="I27" s="9">
        <v>1.68</v>
      </c>
      <c r="J27" s="9">
        <v>2.23</v>
      </c>
      <c r="K27" s="9">
        <v>2.57</v>
      </c>
      <c r="L27" s="5"/>
      <c r="M27" s="5">
        <f t="shared" si="62"/>
        <v>0</v>
      </c>
      <c r="N27" s="5"/>
      <c r="O27" s="5">
        <f t="shared" si="3"/>
        <v>0</v>
      </c>
      <c r="P27" s="11"/>
      <c r="Q27" s="5">
        <f t="shared" si="4"/>
        <v>0</v>
      </c>
      <c r="R27" s="5">
        <f>40-35</f>
        <v>5</v>
      </c>
      <c r="S27" s="5">
        <f>SUM(R27*$D27*$E27*$F27*$H27*$S$12)</f>
        <v>83574.399999999994</v>
      </c>
      <c r="T27" s="11"/>
      <c r="U27" s="11">
        <f t="shared" si="5"/>
        <v>0</v>
      </c>
      <c r="V27" s="5"/>
      <c r="W27" s="5">
        <f t="shared" si="63"/>
        <v>0</v>
      </c>
      <c r="X27" s="5"/>
      <c r="Y27" s="5">
        <f t="shared" si="6"/>
        <v>0</v>
      </c>
      <c r="Z27" s="5"/>
      <c r="AA27" s="5">
        <f t="shared" si="7"/>
        <v>0</v>
      </c>
      <c r="AB27" s="5"/>
      <c r="AC27" s="5">
        <f t="shared" si="8"/>
        <v>0</v>
      </c>
      <c r="AD27" s="11"/>
      <c r="AE27" s="5">
        <f t="shared" si="9"/>
        <v>0</v>
      </c>
      <c r="AF27" s="5"/>
      <c r="AG27" s="5">
        <f t="shared" si="10"/>
        <v>0</v>
      </c>
      <c r="AH27" s="11"/>
      <c r="AI27" s="11">
        <f t="shared" si="11"/>
        <v>0</v>
      </c>
      <c r="AJ27" s="5"/>
      <c r="AK27" s="5">
        <f t="shared" si="12"/>
        <v>0</v>
      </c>
      <c r="AL27" s="5"/>
      <c r="AM27" s="5">
        <f t="shared" si="13"/>
        <v>0</v>
      </c>
      <c r="AN27" s="5">
        <v>120</v>
      </c>
      <c r="AO27" s="5">
        <f t="shared" si="14"/>
        <v>2005785.6000000001</v>
      </c>
      <c r="AP27" s="5">
        <v>30</v>
      </c>
      <c r="AQ27" s="5">
        <f t="shared" si="15"/>
        <v>501446.39999999997</v>
      </c>
      <c r="AR27" s="5"/>
      <c r="AS27" s="5">
        <f t="shared" si="16"/>
        <v>0</v>
      </c>
      <c r="AT27" s="5"/>
      <c r="AU27" s="5">
        <f t="shared" si="17"/>
        <v>0</v>
      </c>
      <c r="AV27" s="5"/>
      <c r="AW27" s="5">
        <f t="shared" si="18"/>
        <v>0</v>
      </c>
      <c r="AX27" s="5"/>
      <c r="AY27" s="5">
        <f t="shared" si="19"/>
        <v>0</v>
      </c>
      <c r="AZ27" s="5"/>
      <c r="BA27" s="5">
        <f t="shared" si="20"/>
        <v>0</v>
      </c>
      <c r="BB27" s="5"/>
      <c r="BC27" s="5">
        <f t="shared" si="21"/>
        <v>0</v>
      </c>
      <c r="BD27" s="5"/>
      <c r="BE27" s="5">
        <f t="shared" si="22"/>
        <v>0</v>
      </c>
      <c r="BF27" s="5"/>
      <c r="BG27" s="5">
        <f t="shared" si="23"/>
        <v>0</v>
      </c>
      <c r="BH27" s="5"/>
      <c r="BI27" s="5">
        <f t="shared" si="24"/>
        <v>0</v>
      </c>
      <c r="BJ27" s="5"/>
      <c r="BK27" s="5">
        <f t="shared" si="25"/>
        <v>0</v>
      </c>
      <c r="BL27" s="5"/>
      <c r="BM27" s="5">
        <f t="shared" si="26"/>
        <v>0</v>
      </c>
      <c r="BN27" s="5"/>
      <c r="BO27" s="5">
        <f t="shared" si="27"/>
        <v>0</v>
      </c>
      <c r="BP27" s="5"/>
      <c r="BQ27" s="5">
        <f t="shared" si="28"/>
        <v>0</v>
      </c>
      <c r="BR27" s="5"/>
      <c r="BS27" s="5">
        <f t="shared" si="29"/>
        <v>0</v>
      </c>
      <c r="BT27" s="5"/>
      <c r="BU27" s="5">
        <f t="shared" si="30"/>
        <v>0</v>
      </c>
      <c r="BV27" s="5"/>
      <c r="BW27" s="5">
        <f t="shared" si="31"/>
        <v>0</v>
      </c>
      <c r="BX27" s="5"/>
      <c r="BY27" s="5">
        <f t="shared" si="32"/>
        <v>0</v>
      </c>
      <c r="BZ27" s="5"/>
      <c r="CA27" s="5">
        <f t="shared" si="33"/>
        <v>0</v>
      </c>
      <c r="CB27" s="5"/>
      <c r="CC27" s="5">
        <f t="shared" si="34"/>
        <v>0</v>
      </c>
      <c r="CD27" s="5"/>
      <c r="CE27" s="5">
        <f t="shared" si="35"/>
        <v>0</v>
      </c>
      <c r="CF27" s="5"/>
      <c r="CG27" s="5">
        <f t="shared" si="36"/>
        <v>0</v>
      </c>
      <c r="CH27" s="5"/>
      <c r="CI27" s="5">
        <f t="shared" si="37"/>
        <v>0</v>
      </c>
      <c r="CJ27" s="5"/>
      <c r="CK27" s="5">
        <f t="shared" si="38"/>
        <v>0</v>
      </c>
      <c r="CL27" s="5"/>
      <c r="CM27" s="5">
        <f t="shared" si="39"/>
        <v>0</v>
      </c>
      <c r="CN27" s="5"/>
      <c r="CO27" s="5">
        <f t="shared" si="40"/>
        <v>0</v>
      </c>
      <c r="CP27" s="11"/>
      <c r="CQ27" s="5">
        <f t="shared" si="41"/>
        <v>0</v>
      </c>
      <c r="CR27" s="5">
        <v>170</v>
      </c>
      <c r="CS27" s="5">
        <f t="shared" si="42"/>
        <v>3409835.52</v>
      </c>
      <c r="CT27" s="5"/>
      <c r="CU27" s="5">
        <f t="shared" si="43"/>
        <v>0</v>
      </c>
      <c r="CV27" s="5"/>
      <c r="CW27" s="5">
        <f t="shared" si="44"/>
        <v>0</v>
      </c>
      <c r="CX27" s="5"/>
      <c r="CY27" s="5">
        <f t="shared" si="45"/>
        <v>0</v>
      </c>
      <c r="CZ27" s="5"/>
      <c r="DA27" s="5">
        <f t="shared" si="46"/>
        <v>0</v>
      </c>
      <c r="DB27" s="5"/>
      <c r="DC27" s="5">
        <f t="shared" si="47"/>
        <v>0</v>
      </c>
      <c r="DD27" s="5"/>
      <c r="DE27" s="5">
        <f t="shared" si="48"/>
        <v>0</v>
      </c>
      <c r="DF27" s="5"/>
      <c r="DG27" s="5">
        <f t="shared" si="49"/>
        <v>0</v>
      </c>
      <c r="DH27" s="5"/>
      <c r="DI27" s="5">
        <f t="shared" si="50"/>
        <v>0</v>
      </c>
      <c r="DJ27" s="5"/>
      <c r="DK27" s="5">
        <f t="shared" si="51"/>
        <v>0</v>
      </c>
      <c r="DL27" s="5"/>
      <c r="DM27" s="5">
        <f t="shared" si="52"/>
        <v>0</v>
      </c>
      <c r="DN27" s="11"/>
      <c r="DO27" s="5">
        <f t="shared" si="53"/>
        <v>0</v>
      </c>
      <c r="DP27" s="5"/>
      <c r="DQ27" s="5">
        <f t="shared" si="54"/>
        <v>0</v>
      </c>
      <c r="DR27" s="5"/>
      <c r="DS27" s="5">
        <f t="shared" si="55"/>
        <v>0</v>
      </c>
      <c r="DT27" s="5"/>
      <c r="DU27" s="5">
        <f t="shared" si="56"/>
        <v>0</v>
      </c>
      <c r="DV27" s="5"/>
      <c r="DW27" s="5">
        <f t="shared" si="57"/>
        <v>0</v>
      </c>
      <c r="DX27" s="11"/>
      <c r="DY27" s="5">
        <f t="shared" si="58"/>
        <v>0</v>
      </c>
      <c r="DZ27" s="5"/>
      <c r="EA27" s="5">
        <f t="shared" si="59"/>
        <v>0</v>
      </c>
      <c r="EB27" s="5"/>
      <c r="EC27" s="5">
        <f t="shared" si="60"/>
        <v>0</v>
      </c>
      <c r="ED27" s="5"/>
      <c r="EE27" s="5">
        <f t="shared" si="61"/>
        <v>0</v>
      </c>
      <c r="EF27" s="107"/>
      <c r="EG27" s="106">
        <f t="shared" si="64"/>
        <v>0</v>
      </c>
      <c r="EH27" s="108">
        <f t="shared" si="65"/>
        <v>325</v>
      </c>
      <c r="EI27" s="108">
        <f t="shared" si="65"/>
        <v>6000641.9199999999</v>
      </c>
    </row>
    <row r="28" spans="1:139" s="17" customFormat="1" x14ac:dyDescent="0.25">
      <c r="A28" s="50">
        <v>3</v>
      </c>
      <c r="B28" s="50"/>
      <c r="C28" s="54" t="s">
        <v>176</v>
      </c>
      <c r="D28" s="55">
        <v>11480</v>
      </c>
      <c r="E28" s="51">
        <v>0.98</v>
      </c>
      <c r="F28" s="46">
        <v>1</v>
      </c>
      <c r="G28" s="2"/>
      <c r="H28" s="55"/>
      <c r="I28" s="55"/>
      <c r="J28" s="55"/>
      <c r="K28" s="55">
        <v>2.57</v>
      </c>
      <c r="L28" s="7">
        <f>L29</f>
        <v>1</v>
      </c>
      <c r="M28" s="7">
        <f t="shared" ref="M28:DK28" si="68">SUM(M29)</f>
        <v>15750.559999999998</v>
      </c>
      <c r="N28" s="7">
        <f t="shared" ref="N28" si="69">N29</f>
        <v>0</v>
      </c>
      <c r="O28" s="7">
        <f>SUM(O29)</f>
        <v>0</v>
      </c>
      <c r="P28" s="40">
        <f t="shared" ref="P28" si="70">P29</f>
        <v>0</v>
      </c>
      <c r="Q28" s="7">
        <f>SUM(Q29)</f>
        <v>0</v>
      </c>
      <c r="R28" s="7">
        <f t="shared" ref="R28" si="71">R29</f>
        <v>0</v>
      </c>
      <c r="S28" s="7">
        <f>SUM(S29)</f>
        <v>0</v>
      </c>
      <c r="T28" s="52">
        <f t="shared" ref="T28" si="72">T29</f>
        <v>0</v>
      </c>
      <c r="U28" s="52">
        <f>SUM(U29)</f>
        <v>0</v>
      </c>
      <c r="V28" s="7">
        <f t="shared" ref="V28" si="73">V29</f>
        <v>0</v>
      </c>
      <c r="W28" s="7">
        <f t="shared" si="68"/>
        <v>0</v>
      </c>
      <c r="X28" s="7">
        <f t="shared" ref="X28" si="74">X29</f>
        <v>0</v>
      </c>
      <c r="Y28" s="7">
        <f t="shared" si="68"/>
        <v>0</v>
      </c>
      <c r="Z28" s="7">
        <f t="shared" ref="Z28" si="75">Z29</f>
        <v>0</v>
      </c>
      <c r="AA28" s="7">
        <f t="shared" si="68"/>
        <v>0</v>
      </c>
      <c r="AB28" s="7">
        <f t="shared" ref="AB28" si="76">AB29</f>
        <v>0</v>
      </c>
      <c r="AC28" s="7">
        <f t="shared" si="68"/>
        <v>0</v>
      </c>
      <c r="AD28" s="40">
        <f t="shared" ref="AD28" si="77">AD29</f>
        <v>0</v>
      </c>
      <c r="AE28" s="7">
        <f t="shared" si="68"/>
        <v>0</v>
      </c>
      <c r="AF28" s="7">
        <f t="shared" ref="AF28" si="78">AF29</f>
        <v>0</v>
      </c>
      <c r="AG28" s="7">
        <f t="shared" si="68"/>
        <v>0</v>
      </c>
      <c r="AH28" s="52">
        <f t="shared" ref="AH28" si="79">AH29</f>
        <v>0</v>
      </c>
      <c r="AI28" s="52">
        <f t="shared" ref="AI28" si="80">SUM(AI29)</f>
        <v>0</v>
      </c>
      <c r="AJ28" s="7">
        <f t="shared" ref="AJ28" si="81">AJ29</f>
        <v>0</v>
      </c>
      <c r="AK28" s="7">
        <f>SUM(AK29)</f>
        <v>0</v>
      </c>
      <c r="AL28" s="7">
        <f>SUM(AL29)</f>
        <v>0</v>
      </c>
      <c r="AM28" s="7">
        <f>SUM(AM29)</f>
        <v>0</v>
      </c>
      <c r="AN28" s="7">
        <f t="shared" ref="AN28" si="82">AN29</f>
        <v>0</v>
      </c>
      <c r="AO28" s="7">
        <f t="shared" si="68"/>
        <v>0</v>
      </c>
      <c r="AP28" s="7">
        <f t="shared" ref="AP28" si="83">AP29</f>
        <v>0</v>
      </c>
      <c r="AQ28" s="7">
        <f t="shared" si="68"/>
        <v>0</v>
      </c>
      <c r="AR28" s="7">
        <f t="shared" ref="AR28" si="84">AR29</f>
        <v>0</v>
      </c>
      <c r="AS28" s="7">
        <f t="shared" si="68"/>
        <v>0</v>
      </c>
      <c r="AT28" s="7">
        <f t="shared" ref="AT28" si="85">AT29</f>
        <v>0</v>
      </c>
      <c r="AU28" s="7">
        <f>SUM(AU29)</f>
        <v>0</v>
      </c>
      <c r="AV28" s="7">
        <f t="shared" ref="AV28" si="86">AV29</f>
        <v>0</v>
      </c>
      <c r="AW28" s="7">
        <f>SUM(AW29)</f>
        <v>0</v>
      </c>
      <c r="AX28" s="7">
        <f t="shared" ref="AX28" si="87">AX29</f>
        <v>0</v>
      </c>
      <c r="AY28" s="7">
        <f>SUM(AY29)</f>
        <v>0</v>
      </c>
      <c r="AZ28" s="7">
        <f t="shared" ref="AZ28" si="88">AZ29</f>
        <v>0</v>
      </c>
      <c r="BA28" s="7">
        <f>SUM(BA29)</f>
        <v>0</v>
      </c>
      <c r="BB28" s="7">
        <f t="shared" ref="BB28" si="89">BB29</f>
        <v>0</v>
      </c>
      <c r="BC28" s="7">
        <f>SUM(BC29)</f>
        <v>0</v>
      </c>
      <c r="BD28" s="7">
        <f t="shared" ref="BD28" si="90">BD29</f>
        <v>0</v>
      </c>
      <c r="BE28" s="7">
        <f>SUM(BE29)</f>
        <v>0</v>
      </c>
      <c r="BF28" s="7">
        <f t="shared" ref="BF28" si="91">BF29</f>
        <v>0</v>
      </c>
      <c r="BG28" s="7">
        <f>SUM(BG29)</f>
        <v>0</v>
      </c>
      <c r="BH28" s="7">
        <f t="shared" ref="BH28" si="92">BH29</f>
        <v>0</v>
      </c>
      <c r="BI28" s="7">
        <f>SUM(BI29)</f>
        <v>0</v>
      </c>
      <c r="BJ28" s="7">
        <f t="shared" ref="BJ28" si="93">BJ29</f>
        <v>0</v>
      </c>
      <c r="BK28" s="7">
        <f>SUM(BK29)</f>
        <v>0</v>
      </c>
      <c r="BL28" s="7">
        <f t="shared" ref="BL28" si="94">BL29</f>
        <v>5</v>
      </c>
      <c r="BM28" s="7">
        <f>SUM(BM29)</f>
        <v>78752.799999999988</v>
      </c>
      <c r="BN28" s="7">
        <f t="shared" ref="BN28" si="95">BN29</f>
        <v>0</v>
      </c>
      <c r="BO28" s="7">
        <f>SUM(BO29)</f>
        <v>0</v>
      </c>
      <c r="BP28" s="7">
        <f t="shared" ref="BP28" si="96">BP29</f>
        <v>0</v>
      </c>
      <c r="BQ28" s="7">
        <f>SUM(BQ29)</f>
        <v>0</v>
      </c>
      <c r="BR28" s="7">
        <f>BR29</f>
        <v>0</v>
      </c>
      <c r="BS28" s="7">
        <f>SUM(BS29)</f>
        <v>0</v>
      </c>
      <c r="BT28" s="7">
        <f t="shared" ref="BT28" si="97">BT29</f>
        <v>0</v>
      </c>
      <c r="BU28" s="7">
        <f>SUM(BU29)</f>
        <v>0</v>
      </c>
      <c r="BV28" s="7">
        <f t="shared" ref="BV28" si="98">BV29</f>
        <v>0</v>
      </c>
      <c r="BW28" s="7">
        <f>SUM(BW29)</f>
        <v>0</v>
      </c>
      <c r="BX28" s="7">
        <f t="shared" ref="BX28" si="99">BX29</f>
        <v>0</v>
      </c>
      <c r="BY28" s="7">
        <f>SUM(BY29)</f>
        <v>0</v>
      </c>
      <c r="BZ28" s="7">
        <f t="shared" ref="BZ28" si="100">BZ29</f>
        <v>0</v>
      </c>
      <c r="CA28" s="7">
        <f>SUM(CA29)</f>
        <v>0</v>
      </c>
      <c r="CB28" s="7">
        <f t="shared" ref="CB28" si="101">CB29</f>
        <v>2</v>
      </c>
      <c r="CC28" s="7">
        <f>SUM(CC29)</f>
        <v>31501.119999999995</v>
      </c>
      <c r="CD28" s="7">
        <f t="shared" ref="CD28" si="102">CD29</f>
        <v>1</v>
      </c>
      <c r="CE28" s="7">
        <f>SUM(CE29)</f>
        <v>15750.559999999998</v>
      </c>
      <c r="CF28" s="7">
        <f t="shared" ref="CF28" si="103">CF29</f>
        <v>0</v>
      </c>
      <c r="CG28" s="7">
        <f>SUM(CG29)</f>
        <v>0</v>
      </c>
      <c r="CH28" s="7">
        <f t="shared" ref="CH28" si="104">CH29</f>
        <v>0</v>
      </c>
      <c r="CI28" s="7">
        <f t="shared" si="68"/>
        <v>0</v>
      </c>
      <c r="CJ28" s="7">
        <f t="shared" ref="CJ28" si="105">CJ29</f>
        <v>20</v>
      </c>
      <c r="CK28" s="7">
        <f>SUM(CK29)</f>
        <v>378013.44</v>
      </c>
      <c r="CL28" s="7">
        <f t="shared" ref="CL28" si="106">CL29</f>
        <v>0</v>
      </c>
      <c r="CM28" s="7">
        <f>SUM(CM29)</f>
        <v>0</v>
      </c>
      <c r="CN28" s="7">
        <f t="shared" ref="CN28" si="107">CN29</f>
        <v>0</v>
      </c>
      <c r="CO28" s="7">
        <f t="shared" si="68"/>
        <v>0</v>
      </c>
      <c r="CP28" s="40">
        <f t="shared" ref="CP28" si="108">CP29</f>
        <v>0</v>
      </c>
      <c r="CQ28" s="7">
        <f>SUM(CQ29)</f>
        <v>0</v>
      </c>
      <c r="CR28" s="7">
        <f t="shared" ref="CR28" si="109">CR29</f>
        <v>0</v>
      </c>
      <c r="CS28" s="7">
        <f t="shared" si="68"/>
        <v>0</v>
      </c>
      <c r="CT28" s="7">
        <f t="shared" ref="CT28" si="110">CT29</f>
        <v>0</v>
      </c>
      <c r="CU28" s="7">
        <f>SUM(CU29)</f>
        <v>0</v>
      </c>
      <c r="CV28" s="7">
        <f t="shared" ref="CV28" si="111">CV29</f>
        <v>0</v>
      </c>
      <c r="CW28" s="7">
        <f>SUM(CW29)</f>
        <v>0</v>
      </c>
      <c r="CX28" s="7">
        <f t="shared" ref="CX28" si="112">CX29</f>
        <v>0</v>
      </c>
      <c r="CY28" s="7">
        <f t="shared" si="68"/>
        <v>0</v>
      </c>
      <c r="CZ28" s="7">
        <f t="shared" ref="CZ28" si="113">CZ29</f>
        <v>0</v>
      </c>
      <c r="DA28" s="7">
        <f t="shared" si="68"/>
        <v>0</v>
      </c>
      <c r="DB28" s="7">
        <f t="shared" ref="DB28" si="114">DB29</f>
        <v>0</v>
      </c>
      <c r="DC28" s="7">
        <f t="shared" si="68"/>
        <v>0</v>
      </c>
      <c r="DD28" s="7">
        <f t="shared" ref="DD28" si="115">DD29</f>
        <v>0</v>
      </c>
      <c r="DE28" s="7">
        <f t="shared" si="68"/>
        <v>0</v>
      </c>
      <c r="DF28" s="7">
        <f t="shared" ref="DF28" si="116">DF29</f>
        <v>0</v>
      </c>
      <c r="DG28" s="7">
        <f t="shared" si="68"/>
        <v>0</v>
      </c>
      <c r="DH28" s="7">
        <f t="shared" ref="DH28" si="117">DH29</f>
        <v>1</v>
      </c>
      <c r="DI28" s="7">
        <f t="shared" si="68"/>
        <v>18900.671999999999</v>
      </c>
      <c r="DJ28" s="7">
        <f t="shared" ref="DJ28" si="118">DJ29</f>
        <v>0</v>
      </c>
      <c r="DK28" s="7">
        <f t="shared" si="68"/>
        <v>0</v>
      </c>
      <c r="DL28" s="7">
        <f t="shared" ref="DL28" si="119">DL29</f>
        <v>0</v>
      </c>
      <c r="DM28" s="7">
        <f t="shared" ref="DM28:DU28" si="120">SUM(DM29)</f>
        <v>0</v>
      </c>
      <c r="DN28" s="40">
        <f t="shared" ref="DN28" si="121">DN29</f>
        <v>0</v>
      </c>
      <c r="DO28" s="7">
        <f t="shared" si="120"/>
        <v>0</v>
      </c>
      <c r="DP28" s="7">
        <f t="shared" ref="DP28" si="122">DP29</f>
        <v>1</v>
      </c>
      <c r="DQ28" s="7">
        <f t="shared" si="120"/>
        <v>18900.671999999999</v>
      </c>
      <c r="DR28" s="7">
        <f t="shared" ref="DR28" si="123">DR29</f>
        <v>0</v>
      </c>
      <c r="DS28" s="7">
        <f t="shared" si="120"/>
        <v>0</v>
      </c>
      <c r="DT28" s="7">
        <f t="shared" ref="DT28" si="124">DT29</f>
        <v>0</v>
      </c>
      <c r="DU28" s="7">
        <f t="shared" si="120"/>
        <v>0</v>
      </c>
      <c r="DV28" s="7">
        <f>SUM(DV29)</f>
        <v>0</v>
      </c>
      <c r="DW28" s="7">
        <f>SUM(DW29)</f>
        <v>0</v>
      </c>
      <c r="DX28" s="40">
        <f>DX29</f>
        <v>0</v>
      </c>
      <c r="DY28" s="7">
        <f>SUM(DY29)</f>
        <v>0</v>
      </c>
      <c r="DZ28" s="7">
        <f t="shared" ref="DZ28" si="125">DZ29</f>
        <v>0</v>
      </c>
      <c r="EA28" s="7">
        <f>SUM(EA29)</f>
        <v>0</v>
      </c>
      <c r="EB28" s="7">
        <f t="shared" ref="EB28" si="126">EB29</f>
        <v>0</v>
      </c>
      <c r="EC28" s="7">
        <f>SUM(EC29)</f>
        <v>0</v>
      </c>
      <c r="ED28" s="47">
        <v>0</v>
      </c>
      <c r="EE28" s="47">
        <f t="shared" ref="EE28:EI28" si="127">EE29</f>
        <v>0</v>
      </c>
      <c r="EF28" s="104">
        <f t="shared" si="127"/>
        <v>0</v>
      </c>
      <c r="EG28" s="104">
        <f t="shared" si="127"/>
        <v>0</v>
      </c>
      <c r="EH28" s="105">
        <f t="shared" si="127"/>
        <v>31</v>
      </c>
      <c r="EI28" s="105">
        <f t="shared" si="127"/>
        <v>557569.82400000002</v>
      </c>
    </row>
    <row r="29" spans="1:139" s="17" customFormat="1" ht="30" x14ac:dyDescent="0.25">
      <c r="A29" s="19"/>
      <c r="B29" s="19">
        <v>8</v>
      </c>
      <c r="C29" s="8" t="s">
        <v>177</v>
      </c>
      <c r="D29" s="9">
        <v>11480</v>
      </c>
      <c r="E29" s="4">
        <v>0.98</v>
      </c>
      <c r="F29" s="6">
        <v>1</v>
      </c>
      <c r="G29" s="6"/>
      <c r="H29" s="9">
        <v>1.4</v>
      </c>
      <c r="I29" s="9">
        <v>1.68</v>
      </c>
      <c r="J29" s="9">
        <v>2.23</v>
      </c>
      <c r="K29" s="9">
        <v>2.57</v>
      </c>
      <c r="L29" s="5">
        <v>1</v>
      </c>
      <c r="M29" s="5">
        <f t="shared" si="62"/>
        <v>15750.559999999998</v>
      </c>
      <c r="N29" s="5"/>
      <c r="O29" s="5">
        <f>N29*D29*E29*F29*H29*$O$12</f>
        <v>0</v>
      </c>
      <c r="P29" s="11"/>
      <c r="Q29" s="5">
        <f>P29*D29*E29*F29*H29*$Q$12</f>
        <v>0</v>
      </c>
      <c r="R29" s="5"/>
      <c r="S29" s="5">
        <f>SUM(R29*D29*E29*F29*H29*$S$12)</f>
        <v>0</v>
      </c>
      <c r="T29" s="11"/>
      <c r="U29" s="11">
        <f>SUM(T29*D29*E29*F29*H29*$U$12)</f>
        <v>0</v>
      </c>
      <c r="V29" s="5"/>
      <c r="W29" s="5">
        <f t="shared" si="63"/>
        <v>0</v>
      </c>
      <c r="X29" s="5"/>
      <c r="Y29" s="5">
        <f>SUM(X29*D29*E29*F29*H29*$Y$12)</f>
        <v>0</v>
      </c>
      <c r="Z29" s="5"/>
      <c r="AA29" s="5">
        <f>SUM(Z29*D29*E29*F29*H29*$AA$12)</f>
        <v>0</v>
      </c>
      <c r="AB29" s="5"/>
      <c r="AC29" s="5">
        <f>SUM(AB29*D29*E29*F29*I29*$AC$12)</f>
        <v>0</v>
      </c>
      <c r="AD29" s="11"/>
      <c r="AE29" s="5">
        <f>SUM(AD29*D29*E29*F29*I29*$AE$12)</f>
        <v>0</v>
      </c>
      <c r="AF29" s="5"/>
      <c r="AG29" s="5">
        <f>SUM(AF29*D29*E29*F29*H29*$AG$12)</f>
        <v>0</v>
      </c>
      <c r="AH29" s="11"/>
      <c r="AI29" s="11">
        <f>SUM(AH29*D29*E29*F29*H29*$AI$12)</f>
        <v>0</v>
      </c>
      <c r="AJ29" s="5"/>
      <c r="AK29" s="5">
        <f>SUM(AJ29*D29*E29*F29*H29*$AK$12)</f>
        <v>0</v>
      </c>
      <c r="AL29" s="5"/>
      <c r="AM29" s="5">
        <f>SUM(AL29*D29*E29*F29*H29*$AM$12)</f>
        <v>0</v>
      </c>
      <c r="AN29" s="5"/>
      <c r="AO29" s="5">
        <f>SUM(D29*E29*F29*H29*AN29*$AO$12)</f>
        <v>0</v>
      </c>
      <c r="AP29" s="5"/>
      <c r="AQ29" s="5">
        <f>SUM(AP29*D29*E29*F29*H29*$AQ$12)</f>
        <v>0</v>
      </c>
      <c r="AR29" s="5"/>
      <c r="AS29" s="5">
        <f>SUM(AR29*D29*E29*F29*H29*$AS$12)</f>
        <v>0</v>
      </c>
      <c r="AT29" s="5"/>
      <c r="AU29" s="5">
        <f>SUM(AT29*D29*E29*F29*H29*$AU$12)</f>
        <v>0</v>
      </c>
      <c r="AV29" s="5"/>
      <c r="AW29" s="5">
        <f>SUM(AV29*D29*E29*F29*H29*$AW$12)</f>
        <v>0</v>
      </c>
      <c r="AX29" s="5"/>
      <c r="AY29" s="5">
        <f>SUM(AX29*D29*E29*F29*H29*$AY$12)</f>
        <v>0</v>
      </c>
      <c r="AZ29" s="5"/>
      <c r="BA29" s="5">
        <f>SUM(AZ29*D29*E29*F29*H29*$BA$12)</f>
        <v>0</v>
      </c>
      <c r="BB29" s="5"/>
      <c r="BC29" s="5">
        <f>SUM(BB29*D29*E29*F29*H29*$BC$12)</f>
        <v>0</v>
      </c>
      <c r="BD29" s="5"/>
      <c r="BE29" s="5">
        <f>BD29*D29*E29*F29*H29*$BE$12</f>
        <v>0</v>
      </c>
      <c r="BF29" s="5"/>
      <c r="BG29" s="5">
        <f>BF29*D29*E29*F29*H29*$BG$12</f>
        <v>0</v>
      </c>
      <c r="BH29" s="5"/>
      <c r="BI29" s="5">
        <f>BH29*D29*E29*F29*H29*$BI$12</f>
        <v>0</v>
      </c>
      <c r="BJ29" s="5"/>
      <c r="BK29" s="5">
        <f>SUM(BJ29*D29*E29*F29*H29*$BK$12)</f>
        <v>0</v>
      </c>
      <c r="BL29" s="5">
        <v>5</v>
      </c>
      <c r="BM29" s="5">
        <f>SUM(BL29*D29*E29*F29*H29*$BM$12)</f>
        <v>78752.799999999988</v>
      </c>
      <c r="BN29" s="5"/>
      <c r="BO29" s="5">
        <f>SUM(BN29*D29*E29*F29*H29*$BO$12)</f>
        <v>0</v>
      </c>
      <c r="BP29" s="5"/>
      <c r="BQ29" s="5">
        <f>SUM(BP29*D29*E29*F29*H29*$BQ$12)</f>
        <v>0</v>
      </c>
      <c r="BR29" s="5"/>
      <c r="BS29" s="5">
        <f>SUM(BR29*D29*E29*F29*H29*$BS$12)</f>
        <v>0</v>
      </c>
      <c r="BT29" s="5"/>
      <c r="BU29" s="5">
        <f>BT29*D29*E29*F29*H29*$BU$12</f>
        <v>0</v>
      </c>
      <c r="BV29" s="5"/>
      <c r="BW29" s="5">
        <f>SUM(BV29*D29*E29*F29*H29*$BW$12)</f>
        <v>0</v>
      </c>
      <c r="BX29" s="5"/>
      <c r="BY29" s="5">
        <f>SUM(BX29*D29*E29*F29*H29*$BY$12)</f>
        <v>0</v>
      </c>
      <c r="BZ29" s="5"/>
      <c r="CA29" s="5">
        <f>SUM(BZ29*D29*E29*F29*H29*$CA$12)</f>
        <v>0</v>
      </c>
      <c r="CB29" s="5">
        <v>2</v>
      </c>
      <c r="CC29" s="5">
        <f>SUM(CB29*D29*E29*F29*H29*$CC$12)</f>
        <v>31501.119999999995</v>
      </c>
      <c r="CD29" s="5">
        <v>1</v>
      </c>
      <c r="CE29" s="5">
        <f>CD29*D29*E29*F29*H29*$CE$12</f>
        <v>15750.559999999998</v>
      </c>
      <c r="CF29" s="5"/>
      <c r="CG29" s="5">
        <f>SUM(CF29*D29*E29*F29*H29*$CG$12)</f>
        <v>0</v>
      </c>
      <c r="CH29" s="5"/>
      <c r="CI29" s="5">
        <f>SUM(CH29*D29*E29*F29*I29*$CI$12)</f>
        <v>0</v>
      </c>
      <c r="CJ29" s="5">
        <v>20</v>
      </c>
      <c r="CK29" s="5">
        <f>SUM(CJ29*D29*E29*F29*I29*$CK$12)</f>
        <v>378013.44</v>
      </c>
      <c r="CL29" s="5"/>
      <c r="CM29" s="5">
        <f>SUM(CL29*D29*E29*F29*I29*$CM$12)</f>
        <v>0</v>
      </c>
      <c r="CN29" s="5"/>
      <c r="CO29" s="5">
        <f>SUM(CN29*D29*E29*F29*I29*$CO$12)</f>
        <v>0</v>
      </c>
      <c r="CP29" s="11"/>
      <c r="CQ29" s="5">
        <f>SUM(CP29*D29*E29*F29*I29*$CQ$12)</f>
        <v>0</v>
      </c>
      <c r="CR29" s="5"/>
      <c r="CS29" s="5">
        <f>SUM(CR29*D29*E29*F29*I29*$CS$12)</f>
        <v>0</v>
      </c>
      <c r="CT29" s="5"/>
      <c r="CU29" s="5">
        <f>SUM(CT29*D29*E29*F29*I29*$CU$12)</f>
        <v>0</v>
      </c>
      <c r="CV29" s="5"/>
      <c r="CW29" s="5">
        <f>SUM(CV29*D29*E29*F29*I29*$CW$12)</f>
        <v>0</v>
      </c>
      <c r="CX29" s="5"/>
      <c r="CY29" s="5">
        <f>SUM(CX29*D29*E29*F29*I29*$CY$12)</f>
        <v>0</v>
      </c>
      <c r="CZ29" s="5"/>
      <c r="DA29" s="5">
        <f>SUM(CZ29*D29*E29*F29*I29*$DA$12)</f>
        <v>0</v>
      </c>
      <c r="DB29" s="5"/>
      <c r="DC29" s="5">
        <f>SUM(DB29*D29*E29*F29*I29*$DC$12)</f>
        <v>0</v>
      </c>
      <c r="DD29" s="5"/>
      <c r="DE29" s="5">
        <f>SUM(DD29*D29*E29*F29*I29*$DE$12)</f>
        <v>0</v>
      </c>
      <c r="DF29" s="5"/>
      <c r="DG29" s="5">
        <f>SUM(DF29*D29*E29*F29*I29*$DG$12)</f>
        <v>0</v>
      </c>
      <c r="DH29" s="5">
        <v>1</v>
      </c>
      <c r="DI29" s="5">
        <f>SUM(DH29*D29*E29*F29*I29*$DI$12)</f>
        <v>18900.671999999999</v>
      </c>
      <c r="DJ29" s="5"/>
      <c r="DK29" s="5">
        <f>SUM(DJ29*D29*E29*F29*I29*$DK$12)</f>
        <v>0</v>
      </c>
      <c r="DL29" s="5"/>
      <c r="DM29" s="5">
        <f>DL29*D29*E29*F29*I29*$DM$12</f>
        <v>0</v>
      </c>
      <c r="DN29" s="11"/>
      <c r="DO29" s="5">
        <f>SUM(DN29*D29*E29*F29*I29*$DO$12)</f>
        <v>0</v>
      </c>
      <c r="DP29" s="5">
        <v>1</v>
      </c>
      <c r="DQ29" s="5">
        <f>SUM(DP29*D29*E29*F29*I29*$DQ$12)</f>
        <v>18900.671999999999</v>
      </c>
      <c r="DR29" s="5"/>
      <c r="DS29" s="5">
        <f>SUM(DR29*D29*E29*F29*J29*$DS$12)</f>
        <v>0</v>
      </c>
      <c r="DT29" s="5"/>
      <c r="DU29" s="5">
        <f>SUM(DT29*D29*E29*F29*K29*$DU$12)</f>
        <v>0</v>
      </c>
      <c r="DV29" s="5"/>
      <c r="DW29" s="5">
        <f>SUM(DV29*D29*E29*F29*H29*$DW$12)</f>
        <v>0</v>
      </c>
      <c r="DX29" s="11"/>
      <c r="DY29" s="5">
        <f>SUM(DX29*D29*E29*F29*H29*$DY$12)</f>
        <v>0</v>
      </c>
      <c r="DZ29" s="5"/>
      <c r="EA29" s="5">
        <f>SUM(DZ29*D29*E29*F29*H29*$EA$12)</f>
        <v>0</v>
      </c>
      <c r="EB29" s="5"/>
      <c r="EC29" s="5">
        <f>SUM(EB29*D29*E29*F29*H29*$EC$12)</f>
        <v>0</v>
      </c>
      <c r="ED29" s="5"/>
      <c r="EE29" s="5">
        <f t="shared" si="61"/>
        <v>0</v>
      </c>
      <c r="EF29" s="107"/>
      <c r="EG29" s="106">
        <f t="shared" si="64"/>
        <v>0</v>
      </c>
      <c r="EH29" s="108">
        <f t="shared" si="65"/>
        <v>31</v>
      </c>
      <c r="EI29" s="108">
        <f t="shared" si="65"/>
        <v>557569.82400000002</v>
      </c>
    </row>
    <row r="30" spans="1:139" s="109" customFormat="1" ht="14.25" x14ac:dyDescent="0.2">
      <c r="A30" s="50">
        <v>4</v>
      </c>
      <c r="B30" s="50"/>
      <c r="C30" s="54" t="s">
        <v>178</v>
      </c>
      <c r="D30" s="55">
        <v>11480</v>
      </c>
      <c r="E30" s="51">
        <v>0.89</v>
      </c>
      <c r="F30" s="46">
        <v>1</v>
      </c>
      <c r="G30" s="2"/>
      <c r="H30" s="55"/>
      <c r="I30" s="55"/>
      <c r="J30" s="55"/>
      <c r="K30" s="55">
        <v>2.57</v>
      </c>
      <c r="L30" s="7">
        <f t="shared" ref="L30" si="128">L31</f>
        <v>20</v>
      </c>
      <c r="M30" s="7">
        <f t="shared" ref="M30:DK30" si="129">SUM(M31)</f>
        <v>286081.59999999998</v>
      </c>
      <c r="N30" s="7">
        <f t="shared" ref="N30" si="130">N31</f>
        <v>0</v>
      </c>
      <c r="O30" s="7">
        <f>SUM(O31)</f>
        <v>0</v>
      </c>
      <c r="P30" s="40">
        <f t="shared" ref="P30" si="131">P31</f>
        <v>0</v>
      </c>
      <c r="Q30" s="7">
        <f>SUM(Q31)</f>
        <v>0</v>
      </c>
      <c r="R30" s="7">
        <f t="shared" ref="R30" si="132">R31</f>
        <v>0</v>
      </c>
      <c r="S30" s="7">
        <f>SUM(S31)</f>
        <v>0</v>
      </c>
      <c r="T30" s="52">
        <f t="shared" ref="T30" si="133">T31</f>
        <v>0</v>
      </c>
      <c r="U30" s="52">
        <f>SUM(U31)</f>
        <v>0</v>
      </c>
      <c r="V30" s="7">
        <f t="shared" ref="V30" si="134">V31</f>
        <v>0</v>
      </c>
      <c r="W30" s="7">
        <f t="shared" si="129"/>
        <v>0</v>
      </c>
      <c r="X30" s="7">
        <f t="shared" ref="X30" si="135">X31</f>
        <v>20</v>
      </c>
      <c r="Y30" s="7">
        <f t="shared" si="129"/>
        <v>286081.59999999998</v>
      </c>
      <c r="Z30" s="7">
        <f t="shared" ref="Z30" si="136">Z31</f>
        <v>14</v>
      </c>
      <c r="AA30" s="7">
        <f t="shared" si="129"/>
        <v>200257.11999999997</v>
      </c>
      <c r="AB30" s="7">
        <f t="shared" ref="AB30" si="137">AB31</f>
        <v>0</v>
      </c>
      <c r="AC30" s="7">
        <f t="shared" si="129"/>
        <v>0</v>
      </c>
      <c r="AD30" s="40">
        <f t="shared" ref="AD30" si="138">AD31</f>
        <v>4</v>
      </c>
      <c r="AE30" s="7">
        <f t="shared" si="129"/>
        <v>68659.584000000003</v>
      </c>
      <c r="AF30" s="7">
        <f t="shared" ref="AF30" si="139">AF31</f>
        <v>32</v>
      </c>
      <c r="AG30" s="7">
        <f t="shared" si="129"/>
        <v>457730.56</v>
      </c>
      <c r="AH30" s="52">
        <f t="shared" ref="AH30" si="140">AH31</f>
        <v>0</v>
      </c>
      <c r="AI30" s="52">
        <f t="shared" ref="AI30" si="141">SUM(AI31)</f>
        <v>0</v>
      </c>
      <c r="AJ30" s="7">
        <f t="shared" ref="AJ30" si="142">AJ31</f>
        <v>0</v>
      </c>
      <c r="AK30" s="7">
        <f>SUM(AK31)</f>
        <v>0</v>
      </c>
      <c r="AL30" s="7">
        <f>SUM(AL31)</f>
        <v>0</v>
      </c>
      <c r="AM30" s="7">
        <f>SUM(AM31)</f>
        <v>0</v>
      </c>
      <c r="AN30" s="7">
        <f t="shared" ref="AN30" si="143">AN31</f>
        <v>0</v>
      </c>
      <c r="AO30" s="7">
        <f t="shared" si="129"/>
        <v>0</v>
      </c>
      <c r="AP30" s="7">
        <f t="shared" ref="AP30" si="144">AP31</f>
        <v>0</v>
      </c>
      <c r="AQ30" s="7">
        <f t="shared" si="129"/>
        <v>0</v>
      </c>
      <c r="AR30" s="7">
        <f t="shared" ref="AR30" si="145">AR31</f>
        <v>0</v>
      </c>
      <c r="AS30" s="7">
        <f t="shared" si="129"/>
        <v>0</v>
      </c>
      <c r="AT30" s="7">
        <f t="shared" ref="AT30" si="146">AT31</f>
        <v>5</v>
      </c>
      <c r="AU30" s="7">
        <f>SUM(AU31)</f>
        <v>71520.399999999994</v>
      </c>
      <c r="AV30" s="7">
        <f t="shared" ref="AV30" si="147">AV31</f>
        <v>145</v>
      </c>
      <c r="AW30" s="7">
        <f>SUM(AW31)</f>
        <v>2074091.5999999999</v>
      </c>
      <c r="AX30" s="7">
        <f t="shared" ref="AX30" si="148">AX31</f>
        <v>25</v>
      </c>
      <c r="AY30" s="7">
        <f>SUM(AY31)</f>
        <v>357602</v>
      </c>
      <c r="AZ30" s="7">
        <f t="shared" ref="AZ30" si="149">AZ31</f>
        <v>96</v>
      </c>
      <c r="BA30" s="7">
        <f>SUM(BA31)</f>
        <v>1373191.68</v>
      </c>
      <c r="BB30" s="7">
        <f t="shared" ref="BB30" si="150">BB31</f>
        <v>15</v>
      </c>
      <c r="BC30" s="7">
        <f>SUM(BC31)</f>
        <v>214561.19999999998</v>
      </c>
      <c r="BD30" s="7">
        <f t="shared" ref="BD30" si="151">BD31</f>
        <v>67</v>
      </c>
      <c r="BE30" s="7">
        <f>SUM(BE31)</f>
        <v>958373.36</v>
      </c>
      <c r="BF30" s="7">
        <f t="shared" ref="BF30" si="152">BF31</f>
        <v>27</v>
      </c>
      <c r="BG30" s="7">
        <f>SUM(BG31)</f>
        <v>386210.16000000003</v>
      </c>
      <c r="BH30" s="7">
        <f t="shared" ref="BH30" si="153">BH31</f>
        <v>33</v>
      </c>
      <c r="BI30" s="7">
        <f>SUM(BI31)</f>
        <v>472034.63999999996</v>
      </c>
      <c r="BJ30" s="7">
        <f t="shared" ref="BJ30" si="154">BJ31</f>
        <v>0</v>
      </c>
      <c r="BK30" s="7">
        <f>SUM(BK31)</f>
        <v>0</v>
      </c>
      <c r="BL30" s="7">
        <f t="shared" ref="BL30" si="155">BL31</f>
        <v>0</v>
      </c>
      <c r="BM30" s="7">
        <f>SUM(BM31)</f>
        <v>0</v>
      </c>
      <c r="BN30" s="7">
        <f t="shared" ref="BN30" si="156">BN31</f>
        <v>0</v>
      </c>
      <c r="BO30" s="7">
        <f>SUM(BO31)</f>
        <v>0</v>
      </c>
      <c r="BP30" s="7">
        <f t="shared" ref="BP30" si="157">BP31</f>
        <v>0</v>
      </c>
      <c r="BQ30" s="7">
        <f>SUM(BQ31)</f>
        <v>0</v>
      </c>
      <c r="BR30" s="7">
        <f>BR31</f>
        <v>4</v>
      </c>
      <c r="BS30" s="7">
        <f>SUM(BS31)</f>
        <v>57216.32</v>
      </c>
      <c r="BT30" s="7">
        <f t="shared" ref="BT30" si="158">BT31</f>
        <v>0</v>
      </c>
      <c r="BU30" s="7">
        <f>SUM(BU31)</f>
        <v>0</v>
      </c>
      <c r="BV30" s="7">
        <f t="shared" ref="BV30" si="159">BV31</f>
        <v>10</v>
      </c>
      <c r="BW30" s="7">
        <f>SUM(BW31)</f>
        <v>143040.79999999999</v>
      </c>
      <c r="BX30" s="7">
        <f t="shared" ref="BX30" si="160">BX31</f>
        <v>7</v>
      </c>
      <c r="BY30" s="7">
        <f>SUM(BY31)</f>
        <v>100128.55999999998</v>
      </c>
      <c r="BZ30" s="7">
        <f t="shared" ref="BZ30" si="161">BZ31</f>
        <v>33</v>
      </c>
      <c r="CA30" s="7">
        <f>SUM(CA31)</f>
        <v>472034.63999999996</v>
      </c>
      <c r="CB30" s="7">
        <f t="shared" ref="CB30" si="162">CB31</f>
        <v>11</v>
      </c>
      <c r="CC30" s="7">
        <f>SUM(CC31)</f>
        <v>157344.87999999998</v>
      </c>
      <c r="CD30" s="7">
        <f t="shared" ref="CD30" si="163">CD31</f>
        <v>31</v>
      </c>
      <c r="CE30" s="7">
        <f>SUM(CE31)</f>
        <v>443426.48</v>
      </c>
      <c r="CF30" s="7">
        <f t="shared" ref="CF30" si="164">CF31</f>
        <v>20</v>
      </c>
      <c r="CG30" s="7">
        <f>SUM(CG31)</f>
        <v>286081.59999999998</v>
      </c>
      <c r="CH30" s="7">
        <f t="shared" ref="CH30" si="165">CH31</f>
        <v>30</v>
      </c>
      <c r="CI30" s="7">
        <f t="shared" si="129"/>
        <v>514946.88</v>
      </c>
      <c r="CJ30" s="7">
        <f t="shared" ref="CJ30" si="166">CJ31</f>
        <v>20</v>
      </c>
      <c r="CK30" s="7">
        <f>SUM(CK31)</f>
        <v>343297.92</v>
      </c>
      <c r="CL30" s="7">
        <f t="shared" ref="CL30" si="167">CL31</f>
        <v>0</v>
      </c>
      <c r="CM30" s="7">
        <f>SUM(CM31)</f>
        <v>0</v>
      </c>
      <c r="CN30" s="7">
        <f t="shared" ref="CN30" si="168">CN31</f>
        <v>9</v>
      </c>
      <c r="CO30" s="7">
        <f t="shared" si="129"/>
        <v>154484.06400000001</v>
      </c>
      <c r="CP30" s="40">
        <f t="shared" ref="CP30" si="169">CP31</f>
        <v>0</v>
      </c>
      <c r="CQ30" s="7">
        <f>SUM(CQ31)</f>
        <v>0</v>
      </c>
      <c r="CR30" s="7">
        <f t="shared" ref="CR30" si="170">CR31</f>
        <v>0</v>
      </c>
      <c r="CS30" s="7">
        <f t="shared" si="129"/>
        <v>0</v>
      </c>
      <c r="CT30" s="7">
        <f t="shared" ref="CT30" si="171">CT31</f>
        <v>0</v>
      </c>
      <c r="CU30" s="7">
        <f>SUM(CU31)</f>
        <v>0</v>
      </c>
      <c r="CV30" s="7">
        <f t="shared" ref="CV30" si="172">CV31</f>
        <v>10</v>
      </c>
      <c r="CW30" s="7">
        <f>SUM(CW31)</f>
        <v>171648.96</v>
      </c>
      <c r="CX30" s="7">
        <f t="shared" ref="CX30" si="173">CX31</f>
        <v>20</v>
      </c>
      <c r="CY30" s="7">
        <f t="shared" si="129"/>
        <v>343297.92</v>
      </c>
      <c r="CZ30" s="7">
        <f t="shared" ref="CZ30" si="174">CZ31</f>
        <v>12</v>
      </c>
      <c r="DA30" s="7">
        <f t="shared" si="129"/>
        <v>205978.75200000001</v>
      </c>
      <c r="DB30" s="7">
        <f t="shared" ref="DB30" si="175">DB31</f>
        <v>12</v>
      </c>
      <c r="DC30" s="7">
        <f t="shared" si="129"/>
        <v>205978.75200000001</v>
      </c>
      <c r="DD30" s="7">
        <f t="shared" ref="DD30" si="176">DD31</f>
        <v>50</v>
      </c>
      <c r="DE30" s="7">
        <f t="shared" si="129"/>
        <v>858244.79999999993</v>
      </c>
      <c r="DF30" s="7">
        <f t="shared" ref="DF30" si="177">DF31</f>
        <v>20</v>
      </c>
      <c r="DG30" s="7">
        <f t="shared" si="129"/>
        <v>343297.92</v>
      </c>
      <c r="DH30" s="7">
        <f t="shared" ref="DH30" si="178">DH31</f>
        <v>71</v>
      </c>
      <c r="DI30" s="7">
        <f t="shared" si="129"/>
        <v>1218707.6159999999</v>
      </c>
      <c r="DJ30" s="7">
        <f t="shared" ref="DJ30" si="179">DJ31</f>
        <v>1</v>
      </c>
      <c r="DK30" s="7">
        <f t="shared" si="129"/>
        <v>17164.896000000001</v>
      </c>
      <c r="DL30" s="7">
        <f t="shared" ref="DL30" si="180">DL31</f>
        <v>1</v>
      </c>
      <c r="DM30" s="7">
        <f t="shared" ref="DM30:DU30" si="181">SUM(DM31)</f>
        <v>17164.896000000001</v>
      </c>
      <c r="DN30" s="40">
        <f t="shared" ref="DN30" si="182">DN31</f>
        <v>12</v>
      </c>
      <c r="DO30" s="7">
        <f t="shared" si="181"/>
        <v>205978.75200000001</v>
      </c>
      <c r="DP30" s="7">
        <f t="shared" ref="DP30" si="183">DP31</f>
        <v>3</v>
      </c>
      <c r="DQ30" s="7">
        <f t="shared" si="181"/>
        <v>51494.688000000002</v>
      </c>
      <c r="DR30" s="7">
        <f t="shared" ref="DR30" si="184">DR31</f>
        <v>1</v>
      </c>
      <c r="DS30" s="7">
        <f t="shared" si="181"/>
        <v>22784.356</v>
      </c>
      <c r="DT30" s="7">
        <f t="shared" ref="DT30" si="185">DT31</f>
        <v>5</v>
      </c>
      <c r="DU30" s="7">
        <f t="shared" si="181"/>
        <v>131291.01999999999</v>
      </c>
      <c r="DV30" s="7">
        <f>SUM(DV31)</f>
        <v>0</v>
      </c>
      <c r="DW30" s="7">
        <f>SUM(DW31)</f>
        <v>0</v>
      </c>
      <c r="DX30" s="40">
        <f>DX31</f>
        <v>0</v>
      </c>
      <c r="DY30" s="7">
        <f>SUM(DY31)</f>
        <v>0</v>
      </c>
      <c r="DZ30" s="7">
        <f t="shared" ref="DZ30" si="186">DZ31</f>
        <v>0</v>
      </c>
      <c r="EA30" s="7">
        <f>SUM(EA31)</f>
        <v>0</v>
      </c>
      <c r="EB30" s="7">
        <f t="shared" ref="EB30" si="187">EB31</f>
        <v>0</v>
      </c>
      <c r="EC30" s="7">
        <f>SUM(EC31)</f>
        <v>0</v>
      </c>
      <c r="ED30" s="47">
        <v>0</v>
      </c>
      <c r="EE30" s="47">
        <f t="shared" ref="EE30:EI30" si="188">EE31</f>
        <v>0</v>
      </c>
      <c r="EF30" s="104">
        <f t="shared" si="188"/>
        <v>0</v>
      </c>
      <c r="EG30" s="104">
        <f t="shared" si="188"/>
        <v>0</v>
      </c>
      <c r="EH30" s="105">
        <f t="shared" si="188"/>
        <v>896</v>
      </c>
      <c r="EI30" s="105">
        <f t="shared" si="188"/>
        <v>13671430.976</v>
      </c>
    </row>
    <row r="31" spans="1:139" s="17" customFormat="1" ht="30" x14ac:dyDescent="0.25">
      <c r="A31" s="19"/>
      <c r="B31" s="19">
        <v>9</v>
      </c>
      <c r="C31" s="10" t="s">
        <v>179</v>
      </c>
      <c r="D31" s="9">
        <v>11480</v>
      </c>
      <c r="E31" s="9">
        <v>0.89</v>
      </c>
      <c r="F31" s="6">
        <v>1</v>
      </c>
      <c r="G31" s="6"/>
      <c r="H31" s="9">
        <v>1.4</v>
      </c>
      <c r="I31" s="9">
        <v>1.68</v>
      </c>
      <c r="J31" s="9">
        <v>2.23</v>
      </c>
      <c r="K31" s="9">
        <v>2.57</v>
      </c>
      <c r="L31" s="5">
        <v>20</v>
      </c>
      <c r="M31" s="5">
        <f t="shared" si="62"/>
        <v>286081.59999999998</v>
      </c>
      <c r="N31" s="5"/>
      <c r="O31" s="5">
        <f>N31*D31*E31*F31*H31*$O$12</f>
        <v>0</v>
      </c>
      <c r="P31" s="11"/>
      <c r="Q31" s="5">
        <f>P31*D31*E31*F31*H31*$Q$12</f>
        <v>0</v>
      </c>
      <c r="R31" s="5"/>
      <c r="S31" s="5">
        <f>SUM(R31*D31*E31*F31*H31*$S$12)</f>
        <v>0</v>
      </c>
      <c r="T31" s="11"/>
      <c r="U31" s="11">
        <f>SUM(T31*D31*E31*F31*H31*$U$12)</f>
        <v>0</v>
      </c>
      <c r="V31" s="5"/>
      <c r="W31" s="5">
        <f t="shared" si="63"/>
        <v>0</v>
      </c>
      <c r="X31" s="5">
        <v>20</v>
      </c>
      <c r="Y31" s="5">
        <f>SUM(X31*D31*E31*F31*H31*$Y$12)</f>
        <v>286081.59999999998</v>
      </c>
      <c r="Z31" s="5">
        <v>14</v>
      </c>
      <c r="AA31" s="5">
        <f>SUM(Z31*D31*E31*F31*H31*$AA$12)</f>
        <v>200257.11999999997</v>
      </c>
      <c r="AB31" s="5"/>
      <c r="AC31" s="5">
        <f>SUM(AB31*D31*E31*F31*I31*$AC$12)</f>
        <v>0</v>
      </c>
      <c r="AD31" s="11">
        <v>4</v>
      </c>
      <c r="AE31" s="5">
        <f>SUM(AD31*D31*E31*F31*I31*$AE$12)</f>
        <v>68659.584000000003</v>
      </c>
      <c r="AF31" s="5">
        <v>32</v>
      </c>
      <c r="AG31" s="5">
        <f>SUM(AF31*D31*E31*F31*H31*$AG$12)</f>
        <v>457730.56</v>
      </c>
      <c r="AH31" s="11"/>
      <c r="AI31" s="11">
        <f>SUM(AH31*D31*E31*F31*H31*$AI$12)</f>
        <v>0</v>
      </c>
      <c r="AJ31" s="5"/>
      <c r="AK31" s="5">
        <f>SUM(AJ31*D31*E31*F31*H31*$AK$12)</f>
        <v>0</v>
      </c>
      <c r="AL31" s="5"/>
      <c r="AM31" s="5">
        <f>SUM(AL31*D31*E31*F31*H31*$AM$12)</f>
        <v>0</v>
      </c>
      <c r="AN31" s="5"/>
      <c r="AO31" s="5">
        <f>SUM(D31*E31*F31*H31*AN31*$AO$12)</f>
        <v>0</v>
      </c>
      <c r="AP31" s="5"/>
      <c r="AQ31" s="5">
        <f>SUM(AP31*D31*E31*F31*H31*$AQ$12)</f>
        <v>0</v>
      </c>
      <c r="AR31" s="5"/>
      <c r="AS31" s="5">
        <f>SUM(AR31*D31*E31*F31*H31*$AS$12)</f>
        <v>0</v>
      </c>
      <c r="AT31" s="5">
        <v>5</v>
      </c>
      <c r="AU31" s="5">
        <f>SUM(AT31*D31*E31*F31*H31*$AU$12)</f>
        <v>71520.399999999994</v>
      </c>
      <c r="AV31" s="5">
        <v>145</v>
      </c>
      <c r="AW31" s="5">
        <f>SUM(AV31*D31*E31*F31*H31*$AW$12)</f>
        <v>2074091.5999999999</v>
      </c>
      <c r="AX31" s="11">
        <v>25</v>
      </c>
      <c r="AY31" s="5">
        <f>SUM(AX31*D31*E31*F31*H31*$AY$12)</f>
        <v>357602</v>
      </c>
      <c r="AZ31" s="5">
        <v>96</v>
      </c>
      <c r="BA31" s="5">
        <f>SUM(AZ31*D31*E31*F31*H31*$BA$12)</f>
        <v>1373191.68</v>
      </c>
      <c r="BB31" s="5">
        <v>15</v>
      </c>
      <c r="BC31" s="5">
        <f>SUM(BB31*D31*E31*F31*H31*$BC$12)</f>
        <v>214561.19999999998</v>
      </c>
      <c r="BD31" s="5">
        <v>67</v>
      </c>
      <c r="BE31" s="5">
        <f>BD31*D31*E31*F31*H31*$BE$12</f>
        <v>958373.36</v>
      </c>
      <c r="BF31" s="5">
        <v>27</v>
      </c>
      <c r="BG31" s="5">
        <f>BF31*D31*E31*F31*H31*$BG$12</f>
        <v>386210.16000000003</v>
      </c>
      <c r="BH31" s="5">
        <v>33</v>
      </c>
      <c r="BI31" s="5">
        <f>BH31*D31*E31*F31*H31*$BI$12</f>
        <v>472034.63999999996</v>
      </c>
      <c r="BJ31" s="5"/>
      <c r="BK31" s="5">
        <f>SUM(BJ31*D31*E31*F31*H31*$BK$12)</f>
        <v>0</v>
      </c>
      <c r="BL31" s="5"/>
      <c r="BM31" s="5">
        <f>SUM(BL31*D31*E31*F31*H31*$BM$12)</f>
        <v>0</v>
      </c>
      <c r="BN31" s="5"/>
      <c r="BO31" s="5">
        <f>SUM(BN31*D31*E31*F31*H31*$BO$12)</f>
        <v>0</v>
      </c>
      <c r="BP31" s="5"/>
      <c r="BQ31" s="5">
        <f>SUM(BP31*D31*E31*F31*H31*$BQ$12)</f>
        <v>0</v>
      </c>
      <c r="BR31" s="5">
        <v>4</v>
      </c>
      <c r="BS31" s="5">
        <f>SUM(BR31*D31*E31*F31*H31*$BS$12)</f>
        <v>57216.32</v>
      </c>
      <c r="BT31" s="5"/>
      <c r="BU31" s="5">
        <f>BT31*D31*E31*F31*H31*$BU$12</f>
        <v>0</v>
      </c>
      <c r="BV31" s="5">
        <v>10</v>
      </c>
      <c r="BW31" s="5">
        <f>SUM(BV31*D31*E31*F31*H31*$BW$12)</f>
        <v>143040.79999999999</v>
      </c>
      <c r="BX31" s="5">
        <v>7</v>
      </c>
      <c r="BY31" s="5">
        <f>SUM(BX31*D31*E31*F31*H31*$BY$12)</f>
        <v>100128.55999999998</v>
      </c>
      <c r="BZ31" s="5">
        <v>33</v>
      </c>
      <c r="CA31" s="5">
        <f>SUM(BZ31*D31*E31*F31*H31*$CA$12)</f>
        <v>472034.63999999996</v>
      </c>
      <c r="CB31" s="5">
        <v>11</v>
      </c>
      <c r="CC31" s="5">
        <f>SUM(CB31*D31*E31*F31*H31*$CC$12)</f>
        <v>157344.87999999998</v>
      </c>
      <c r="CD31" s="5">
        <v>31</v>
      </c>
      <c r="CE31" s="5">
        <f>CD31*D31*E31*F31*H31*$CE$12</f>
        <v>443426.48</v>
      </c>
      <c r="CF31" s="5">
        <v>20</v>
      </c>
      <c r="CG31" s="5">
        <f>SUM(CF31*D31*E31*F31*H31*$CG$12)</f>
        <v>286081.59999999998</v>
      </c>
      <c r="CH31" s="5">
        <v>30</v>
      </c>
      <c r="CI31" s="5">
        <f>SUM(CH31*D31*E31*F31*I31*$CI$12)</f>
        <v>514946.88</v>
      </c>
      <c r="CJ31" s="5">
        <v>20</v>
      </c>
      <c r="CK31" s="5">
        <f>SUM(CJ31*D31*E31*F31*I31*$CK$12)</f>
        <v>343297.92</v>
      </c>
      <c r="CL31" s="5"/>
      <c r="CM31" s="5">
        <f>SUM(CL31*D31*E31*F31*I31*$CM$12)</f>
        <v>0</v>
      </c>
      <c r="CN31" s="5">
        <v>9</v>
      </c>
      <c r="CO31" s="5">
        <f>SUM(CN31*D31*E31*F31*I31*$CO$12)</f>
        <v>154484.06400000001</v>
      </c>
      <c r="CP31" s="11"/>
      <c r="CQ31" s="5">
        <f>SUM(CP31*D31*E31*F31*I31*$CQ$12)</f>
        <v>0</v>
      </c>
      <c r="CR31" s="5"/>
      <c r="CS31" s="5">
        <f>SUM(CR31*D31*E31*F31*I31*$CS$12)</f>
        <v>0</v>
      </c>
      <c r="CT31" s="5"/>
      <c r="CU31" s="5">
        <f>SUM(CT31*D31*E31*F31*I31*$CU$12)</f>
        <v>0</v>
      </c>
      <c r="CV31" s="5">
        <v>10</v>
      </c>
      <c r="CW31" s="5">
        <f>SUM(CV31*D31*E31*F31*I31*$CW$12)</f>
        <v>171648.96</v>
      </c>
      <c r="CX31" s="5">
        <v>20</v>
      </c>
      <c r="CY31" s="5">
        <f>SUM(CX31*D31*E31*F31*I31*$CY$12)</f>
        <v>343297.92</v>
      </c>
      <c r="CZ31" s="5">
        <v>12</v>
      </c>
      <c r="DA31" s="5">
        <f>SUM(CZ31*D31*E31*F31*I31*$DA$12)</f>
        <v>205978.75200000001</v>
      </c>
      <c r="DB31" s="5">
        <v>12</v>
      </c>
      <c r="DC31" s="5">
        <f>SUM(DB31*D31*E31*F31*I31*$DC$12)</f>
        <v>205978.75200000001</v>
      </c>
      <c r="DD31" s="5">
        <v>50</v>
      </c>
      <c r="DE31" s="5">
        <f>SUM(DD31*D31*E31*F31*I31*$DE$12)</f>
        <v>858244.79999999993</v>
      </c>
      <c r="DF31" s="5">
        <v>20</v>
      </c>
      <c r="DG31" s="5">
        <f>SUM(DF31*D31*E31*F31*I31*$DG$12)</f>
        <v>343297.92</v>
      </c>
      <c r="DH31" s="5">
        <v>71</v>
      </c>
      <c r="DI31" s="5">
        <f>SUM(DH31*D31*E31*F31*I31*$DI$12)</f>
        <v>1218707.6159999999</v>
      </c>
      <c r="DJ31" s="5">
        <v>1</v>
      </c>
      <c r="DK31" s="5">
        <f>SUM(DJ31*D31*E31*F31*I31*$DK$12)</f>
        <v>17164.896000000001</v>
      </c>
      <c r="DL31" s="5">
        <v>1</v>
      </c>
      <c r="DM31" s="5">
        <f>DL31*D31*E31*F31*I31*$DM$12</f>
        <v>17164.896000000001</v>
      </c>
      <c r="DN31" s="11">
        <v>12</v>
      </c>
      <c r="DO31" s="5">
        <f>SUM(DN31*D31*E31*F31*I31*$DO$12)</f>
        <v>205978.75200000001</v>
      </c>
      <c r="DP31" s="5">
        <v>3</v>
      </c>
      <c r="DQ31" s="5">
        <f>SUM(DP31*D31*E31*F31*I31*$DQ$12)</f>
        <v>51494.688000000002</v>
      </c>
      <c r="DR31" s="5">
        <v>1</v>
      </c>
      <c r="DS31" s="5">
        <f>SUM(DR31*D31*E31*F31*J31*$DS$12)</f>
        <v>22784.356</v>
      </c>
      <c r="DT31" s="5">
        <v>5</v>
      </c>
      <c r="DU31" s="5">
        <f>SUM(DT31*D31*E31*F31*K31*$DU$12)</f>
        <v>131291.01999999999</v>
      </c>
      <c r="DV31" s="5"/>
      <c r="DW31" s="5">
        <f>SUM(DV31*D31*E31*F31*H31*$DW$12)</f>
        <v>0</v>
      </c>
      <c r="DX31" s="11"/>
      <c r="DY31" s="5">
        <f>SUM(DX31*D31*E31*F31*H31*$DY$12)</f>
        <v>0</v>
      </c>
      <c r="DZ31" s="5"/>
      <c r="EA31" s="5">
        <f>SUM(DZ31*D31*E31*F31*H31*$EA$12)</f>
        <v>0</v>
      </c>
      <c r="EB31" s="5"/>
      <c r="EC31" s="5">
        <f>SUM(EB31*D31*E31*F31*H31*$EC$12)</f>
        <v>0</v>
      </c>
      <c r="ED31" s="5"/>
      <c r="EE31" s="5">
        <f t="shared" si="61"/>
        <v>0</v>
      </c>
      <c r="EF31" s="107"/>
      <c r="EG31" s="106">
        <f t="shared" si="64"/>
        <v>0</v>
      </c>
      <c r="EH31" s="108">
        <f t="shared" si="65"/>
        <v>896</v>
      </c>
      <c r="EI31" s="108">
        <f t="shared" si="65"/>
        <v>13671430.976</v>
      </c>
    </row>
    <row r="32" spans="1:139" s="109" customFormat="1" ht="14.25" x14ac:dyDescent="0.2">
      <c r="A32" s="50">
        <v>5</v>
      </c>
      <c r="B32" s="50"/>
      <c r="C32" s="54" t="s">
        <v>180</v>
      </c>
      <c r="D32" s="55">
        <v>11480</v>
      </c>
      <c r="E32" s="51">
        <v>1.17</v>
      </c>
      <c r="F32" s="46">
        <v>1</v>
      </c>
      <c r="G32" s="2"/>
      <c r="H32" s="55">
        <v>1.4</v>
      </c>
      <c r="I32" s="55">
        <v>1.68</v>
      </c>
      <c r="J32" s="55">
        <v>2.23</v>
      </c>
      <c r="K32" s="55">
        <v>2.57</v>
      </c>
      <c r="L32" s="7">
        <f>L33+L34</f>
        <v>80</v>
      </c>
      <c r="M32" s="7">
        <f t="shared" ref="M32:DK32" si="189">SUM(M33:M34)</f>
        <v>1411121.5999999999</v>
      </c>
      <c r="N32" s="7">
        <f t="shared" ref="N32" si="190">N33+N34</f>
        <v>0</v>
      </c>
      <c r="O32" s="7">
        <f>SUM(O33:O34)</f>
        <v>0</v>
      </c>
      <c r="P32" s="40">
        <f t="shared" ref="P32" si="191">P33+P34</f>
        <v>0</v>
      </c>
      <c r="Q32" s="7">
        <f>SUM(Q33:Q34)</f>
        <v>0</v>
      </c>
      <c r="R32" s="7">
        <f t="shared" ref="R32" si="192">R33+R34</f>
        <v>0</v>
      </c>
      <c r="S32" s="7">
        <f>SUM(S33:S34)</f>
        <v>0</v>
      </c>
      <c r="T32" s="52">
        <f t="shared" ref="T32" si="193">T33+T34</f>
        <v>0</v>
      </c>
      <c r="U32" s="52">
        <f>SUM(U33:U34)</f>
        <v>0</v>
      </c>
      <c r="V32" s="7">
        <f t="shared" ref="V32" si="194">V33+V34</f>
        <v>0</v>
      </c>
      <c r="W32" s="7">
        <f t="shared" si="189"/>
        <v>0</v>
      </c>
      <c r="X32" s="7">
        <f t="shared" ref="X32" si="195">X33+X34</f>
        <v>0</v>
      </c>
      <c r="Y32" s="7">
        <f t="shared" si="189"/>
        <v>0</v>
      </c>
      <c r="Z32" s="7">
        <f t="shared" ref="Z32" si="196">Z33+Z34</f>
        <v>4</v>
      </c>
      <c r="AA32" s="7">
        <f t="shared" si="189"/>
        <v>82610.080000000002</v>
      </c>
      <c r="AB32" s="7">
        <f t="shared" ref="AB32" si="197">AB33+AB34</f>
        <v>0</v>
      </c>
      <c r="AC32" s="7">
        <f t="shared" si="189"/>
        <v>0</v>
      </c>
      <c r="AD32" s="40">
        <f t="shared" ref="AD32" si="198">AD33+AD34</f>
        <v>0</v>
      </c>
      <c r="AE32" s="7">
        <f t="shared" si="189"/>
        <v>0</v>
      </c>
      <c r="AF32" s="7">
        <f t="shared" ref="AF32" si="199">AF33+AF34</f>
        <v>0</v>
      </c>
      <c r="AG32" s="7">
        <f t="shared" si="189"/>
        <v>0</v>
      </c>
      <c r="AH32" s="52">
        <f t="shared" ref="AH32" si="200">AH33+AH34</f>
        <v>0</v>
      </c>
      <c r="AI32" s="52">
        <f t="shared" ref="AI32" si="201">SUM(AI33:AI34)</f>
        <v>0</v>
      </c>
      <c r="AJ32" s="7">
        <f t="shared" ref="AJ32" si="202">AJ33+AJ34</f>
        <v>0</v>
      </c>
      <c r="AK32" s="7">
        <f>SUM(AK33:AK34)</f>
        <v>0</v>
      </c>
      <c r="AL32" s="7">
        <f>SUM(AL33:AL34)</f>
        <v>0</v>
      </c>
      <c r="AM32" s="7">
        <f>SUM(AM33:AM34)</f>
        <v>0</v>
      </c>
      <c r="AN32" s="7">
        <f t="shared" ref="AN32" si="203">AN33+AN34</f>
        <v>0</v>
      </c>
      <c r="AO32" s="7">
        <f t="shared" si="189"/>
        <v>0</v>
      </c>
      <c r="AP32" s="7">
        <f t="shared" ref="AP32" si="204">AP33+AP34</f>
        <v>0</v>
      </c>
      <c r="AQ32" s="7">
        <f t="shared" si="189"/>
        <v>0</v>
      </c>
      <c r="AR32" s="7">
        <f t="shared" ref="AR32" si="205">AR33+AR34</f>
        <v>0</v>
      </c>
      <c r="AS32" s="7">
        <f t="shared" si="189"/>
        <v>0</v>
      </c>
      <c r="AT32" s="7">
        <f t="shared" ref="AT32" si="206">AT33+AT34</f>
        <v>0</v>
      </c>
      <c r="AU32" s="7">
        <f>SUM(AU33:AU34)</f>
        <v>0</v>
      </c>
      <c r="AV32" s="7">
        <f t="shared" ref="AV32" si="207">AV33+AV34</f>
        <v>0</v>
      </c>
      <c r="AW32" s="7">
        <f>SUM(AW33:AW34)</f>
        <v>0</v>
      </c>
      <c r="AX32" s="7">
        <f t="shared" ref="AX32" si="208">AX33+AX34</f>
        <v>0</v>
      </c>
      <c r="AY32" s="7">
        <f>SUM(AY33:AY34)</f>
        <v>0</v>
      </c>
      <c r="AZ32" s="7">
        <f t="shared" ref="AZ32" si="209">AZ33+AZ34</f>
        <v>0</v>
      </c>
      <c r="BA32" s="7">
        <f>SUM(BA33:BA34)</f>
        <v>0</v>
      </c>
      <c r="BB32" s="7">
        <f t="shared" ref="BB32" si="210">BB33+BB34</f>
        <v>8</v>
      </c>
      <c r="BC32" s="7">
        <f>SUM(BC33:BC34)</f>
        <v>117004.16</v>
      </c>
      <c r="BD32" s="7">
        <f t="shared" ref="BD32" si="211">BD33+BD34</f>
        <v>0</v>
      </c>
      <c r="BE32" s="7">
        <f>SUM(BE33:BE34)</f>
        <v>0</v>
      </c>
      <c r="BF32" s="7">
        <f t="shared" ref="BF32" si="212">BF33+BF34</f>
        <v>0</v>
      </c>
      <c r="BG32" s="7">
        <f>SUM(BG33:BG34)</f>
        <v>0</v>
      </c>
      <c r="BH32" s="7">
        <f t="shared" ref="BH32" si="213">BH33+BH34</f>
        <v>0</v>
      </c>
      <c r="BI32" s="7">
        <f>SUM(BI33:BI34)</f>
        <v>0</v>
      </c>
      <c r="BJ32" s="7">
        <f t="shared" ref="BJ32" si="214">BJ33+BJ34</f>
        <v>0</v>
      </c>
      <c r="BK32" s="7">
        <f>SUM(BK33:BK34)</f>
        <v>0</v>
      </c>
      <c r="BL32" s="7">
        <f t="shared" ref="BL32" si="215">BL33+BL34</f>
        <v>15</v>
      </c>
      <c r="BM32" s="7">
        <f>SUM(BM33:BM34)</f>
        <v>219382.8</v>
      </c>
      <c r="BN32" s="7">
        <f t="shared" ref="BN32" si="216">BN33+BN34</f>
        <v>0</v>
      </c>
      <c r="BO32" s="7">
        <f>SUM(BO33:BO34)</f>
        <v>0</v>
      </c>
      <c r="BP32" s="7">
        <f t="shared" ref="BP32" si="217">BP33+BP34</f>
        <v>0</v>
      </c>
      <c r="BQ32" s="7">
        <f>SUM(BQ33:BQ34)</f>
        <v>0</v>
      </c>
      <c r="BR32" s="7">
        <f>BR33+BR34</f>
        <v>0</v>
      </c>
      <c r="BS32" s="7">
        <f>SUM(BS33:BS34)</f>
        <v>0</v>
      </c>
      <c r="BT32" s="7">
        <f t="shared" ref="BT32" si="218">BT33+BT34</f>
        <v>0</v>
      </c>
      <c r="BU32" s="7">
        <f>SUM(BU33:BU34)</f>
        <v>0</v>
      </c>
      <c r="BV32" s="7">
        <f t="shared" ref="BV32" si="219">BV33+BV34</f>
        <v>0</v>
      </c>
      <c r="BW32" s="7">
        <f>SUM(BW33:BW34)</f>
        <v>0</v>
      </c>
      <c r="BX32" s="7">
        <f t="shared" ref="BX32" si="220">BX33+BX34</f>
        <v>0</v>
      </c>
      <c r="BY32" s="7">
        <f>SUM(BY33:BY34)</f>
        <v>0</v>
      </c>
      <c r="BZ32" s="7">
        <f t="shared" ref="BZ32" si="221">BZ33+BZ34</f>
        <v>0</v>
      </c>
      <c r="CA32" s="7">
        <f>SUM(CA33:CA34)</f>
        <v>0</v>
      </c>
      <c r="CB32" s="7">
        <f t="shared" ref="CB32" si="222">CB33+CB34</f>
        <v>0</v>
      </c>
      <c r="CC32" s="7">
        <f>SUM(CC33:CC34)</f>
        <v>0</v>
      </c>
      <c r="CD32" s="7">
        <f t="shared" ref="CD32" si="223">CD33+CD34</f>
        <v>7</v>
      </c>
      <c r="CE32" s="7">
        <f>SUM(CE33:CE34)</f>
        <v>102378.64</v>
      </c>
      <c r="CF32" s="7">
        <f t="shared" ref="CF32" si="224">CF33+CF34</f>
        <v>0</v>
      </c>
      <c r="CG32" s="7">
        <f>SUM(CG33:CG34)</f>
        <v>0</v>
      </c>
      <c r="CH32" s="7">
        <f t="shared" ref="CH32" si="225">CH33+CH34</f>
        <v>3</v>
      </c>
      <c r="CI32" s="7">
        <f t="shared" si="189"/>
        <v>52651.872000000003</v>
      </c>
      <c r="CJ32" s="7">
        <f t="shared" ref="CJ32" si="226">CJ33+CJ34</f>
        <v>1</v>
      </c>
      <c r="CK32" s="7">
        <f>SUM(CK33:CK34)</f>
        <v>17550.624</v>
      </c>
      <c r="CL32" s="7">
        <f t="shared" ref="CL32" si="227">CL33+CL34</f>
        <v>0</v>
      </c>
      <c r="CM32" s="7">
        <f>SUM(CM33:CM34)</f>
        <v>0</v>
      </c>
      <c r="CN32" s="7">
        <f t="shared" ref="CN32" si="228">CN33+CN34</f>
        <v>11</v>
      </c>
      <c r="CO32" s="7">
        <f t="shared" si="189"/>
        <v>193056.864</v>
      </c>
      <c r="CP32" s="40">
        <f t="shared" ref="CP32" si="229">CP33+CP34</f>
        <v>0</v>
      </c>
      <c r="CQ32" s="7">
        <f>SUM(CQ33:CQ34)</f>
        <v>0</v>
      </c>
      <c r="CR32" s="7">
        <f t="shared" ref="CR32" si="230">CR33+CR34</f>
        <v>0</v>
      </c>
      <c r="CS32" s="7">
        <f t="shared" si="189"/>
        <v>0</v>
      </c>
      <c r="CT32" s="7">
        <f t="shared" ref="CT32" si="231">CT33+CT34</f>
        <v>0</v>
      </c>
      <c r="CU32" s="7">
        <f>SUM(CU33:CU34)</f>
        <v>0</v>
      </c>
      <c r="CV32" s="7">
        <f t="shared" ref="CV32" si="232">CV33+CV34</f>
        <v>0</v>
      </c>
      <c r="CW32" s="7">
        <f>SUM(CW33:CW34)</f>
        <v>0</v>
      </c>
      <c r="CX32" s="7">
        <f t="shared" ref="CX32" si="233">CX33+CX34</f>
        <v>15</v>
      </c>
      <c r="CY32" s="7">
        <f t="shared" si="189"/>
        <v>263259.36</v>
      </c>
      <c r="CZ32" s="7">
        <f t="shared" ref="CZ32" si="234">CZ33+CZ34</f>
        <v>1</v>
      </c>
      <c r="DA32" s="7">
        <f t="shared" si="189"/>
        <v>17550.624</v>
      </c>
      <c r="DB32" s="7">
        <f t="shared" ref="DB32" si="235">DB33+DB34</f>
        <v>0</v>
      </c>
      <c r="DC32" s="7">
        <f t="shared" si="189"/>
        <v>0</v>
      </c>
      <c r="DD32" s="7">
        <f t="shared" ref="DD32" si="236">DD33+DD34</f>
        <v>1</v>
      </c>
      <c r="DE32" s="7">
        <f t="shared" si="189"/>
        <v>17550.624</v>
      </c>
      <c r="DF32" s="7">
        <f t="shared" ref="DF32" si="237">DF33+DF34</f>
        <v>0</v>
      </c>
      <c r="DG32" s="7">
        <f t="shared" si="189"/>
        <v>0</v>
      </c>
      <c r="DH32" s="7">
        <f t="shared" ref="DH32" si="238">DH33+DH34</f>
        <v>0</v>
      </c>
      <c r="DI32" s="7">
        <f t="shared" si="189"/>
        <v>0</v>
      </c>
      <c r="DJ32" s="7">
        <f t="shared" ref="DJ32" si="239">DJ33+DJ34</f>
        <v>0</v>
      </c>
      <c r="DK32" s="7">
        <f t="shared" si="189"/>
        <v>0</v>
      </c>
      <c r="DL32" s="7">
        <f t="shared" ref="DL32" si="240">DL33+DL34</f>
        <v>0</v>
      </c>
      <c r="DM32" s="7">
        <f t="shared" ref="DM32:DU32" si="241">SUM(DM33:DM34)</f>
        <v>0</v>
      </c>
      <c r="DN32" s="40">
        <f t="shared" ref="DN32" si="242">DN33+DN34</f>
        <v>0</v>
      </c>
      <c r="DO32" s="7">
        <f t="shared" si="241"/>
        <v>0</v>
      </c>
      <c r="DP32" s="7">
        <f t="shared" ref="DP32" si="243">DP33+DP34</f>
        <v>0</v>
      </c>
      <c r="DQ32" s="7">
        <f t="shared" si="241"/>
        <v>0</v>
      </c>
      <c r="DR32" s="7">
        <f t="shared" ref="DR32" si="244">DR33+DR34</f>
        <v>1</v>
      </c>
      <c r="DS32" s="7">
        <f t="shared" si="241"/>
        <v>23296.364000000001</v>
      </c>
      <c r="DT32" s="7">
        <f t="shared" ref="DT32" si="245">DT33+DT34</f>
        <v>1</v>
      </c>
      <c r="DU32" s="7">
        <f t="shared" si="241"/>
        <v>26848.276000000002</v>
      </c>
      <c r="DV32" s="7">
        <f>SUM(DV33:DV34)</f>
        <v>0</v>
      </c>
      <c r="DW32" s="7">
        <f>SUM(DW33:DW34)</f>
        <v>0</v>
      </c>
      <c r="DX32" s="40">
        <f>DX33+DX34</f>
        <v>0</v>
      </c>
      <c r="DY32" s="7">
        <f>SUM(DY33:DY34)</f>
        <v>0</v>
      </c>
      <c r="DZ32" s="7">
        <f t="shared" ref="DZ32" si="246">DZ33+DZ34</f>
        <v>0</v>
      </c>
      <c r="EA32" s="7">
        <f>SUM(EA33:EA34)</f>
        <v>0</v>
      </c>
      <c r="EB32" s="7">
        <f t="shared" ref="EB32" si="247">EB33+EB34</f>
        <v>0</v>
      </c>
      <c r="EC32" s="7">
        <f>SUM(EC33:EC34)</f>
        <v>0</v>
      </c>
      <c r="ED32" s="47">
        <v>0</v>
      </c>
      <c r="EE32" s="47">
        <f t="shared" ref="EE32:EI32" si="248">EE33+EE34</f>
        <v>0</v>
      </c>
      <c r="EF32" s="104">
        <f t="shared" si="248"/>
        <v>0</v>
      </c>
      <c r="EG32" s="104">
        <f t="shared" si="248"/>
        <v>0</v>
      </c>
      <c r="EH32" s="105">
        <f t="shared" si="248"/>
        <v>148</v>
      </c>
      <c r="EI32" s="105">
        <f t="shared" si="248"/>
        <v>2544261.8880000003</v>
      </c>
    </row>
    <row r="33" spans="1:139" s="17" customFormat="1" x14ac:dyDescent="0.25">
      <c r="A33" s="19"/>
      <c r="B33" s="19">
        <v>10</v>
      </c>
      <c r="C33" s="8" t="s">
        <v>181</v>
      </c>
      <c r="D33" s="9">
        <v>11480</v>
      </c>
      <c r="E33" s="4">
        <v>0.91</v>
      </c>
      <c r="F33" s="6">
        <v>1</v>
      </c>
      <c r="G33" s="6"/>
      <c r="H33" s="9">
        <v>1.4</v>
      </c>
      <c r="I33" s="9">
        <v>1.68</v>
      </c>
      <c r="J33" s="9">
        <v>2.23</v>
      </c>
      <c r="K33" s="9">
        <v>2.57</v>
      </c>
      <c r="L33" s="5">
        <v>70</v>
      </c>
      <c r="M33" s="5">
        <f t="shared" si="62"/>
        <v>1023786.3999999999</v>
      </c>
      <c r="N33" s="5"/>
      <c r="O33" s="5">
        <f>N33*D33*E33*F33*H33*$O$12</f>
        <v>0</v>
      </c>
      <c r="P33" s="11">
        <v>0</v>
      </c>
      <c r="Q33" s="5">
        <f>P33*D33*E33*F33*H33*$Q$12</f>
        <v>0</v>
      </c>
      <c r="R33" s="5">
        <v>0</v>
      </c>
      <c r="S33" s="5">
        <f>SUM(R33*D33*E33*F33*H33*$S$12)</f>
        <v>0</v>
      </c>
      <c r="T33" s="11"/>
      <c r="U33" s="11">
        <f>SUM(T33*D33*E33*F33*H33*$U$12)</f>
        <v>0</v>
      </c>
      <c r="V33" s="5"/>
      <c r="W33" s="5">
        <f t="shared" si="63"/>
        <v>0</v>
      </c>
      <c r="X33" s="5">
        <v>0</v>
      </c>
      <c r="Y33" s="5">
        <f>SUM(X33*D33*E33*F33*H33*$Y$12)</f>
        <v>0</v>
      </c>
      <c r="Z33" s="5">
        <v>3</v>
      </c>
      <c r="AA33" s="5">
        <f>SUM(Z33*D33*E33*F33*H33*$AA$12)</f>
        <v>43876.56</v>
      </c>
      <c r="AB33" s="5"/>
      <c r="AC33" s="5">
        <f>SUM(AB33*D33*E33*F33*I33*$AC$12)</f>
        <v>0</v>
      </c>
      <c r="AD33" s="11">
        <v>0</v>
      </c>
      <c r="AE33" s="5">
        <f>SUM(AD33*D33*E33*F33*I33*$AE$12)</f>
        <v>0</v>
      </c>
      <c r="AF33" s="5"/>
      <c r="AG33" s="5">
        <f>SUM(AF33*D33*E33*F33*H33*$AG$12)</f>
        <v>0</v>
      </c>
      <c r="AH33" s="11"/>
      <c r="AI33" s="11">
        <f>SUM(AH33*D33*E33*F33*H33*$AI$12)</f>
        <v>0</v>
      </c>
      <c r="AJ33" s="5">
        <v>0</v>
      </c>
      <c r="AK33" s="5">
        <f>SUM(AJ33*D33*E33*F33*H33*$AK$12)</f>
        <v>0</v>
      </c>
      <c r="AL33" s="5"/>
      <c r="AM33" s="5">
        <f>SUM(AL33*D33*E33*F33*H33*$AM$12)</f>
        <v>0</v>
      </c>
      <c r="AN33" s="5">
        <v>0</v>
      </c>
      <c r="AO33" s="5">
        <f>SUM(D33*E33*F33*H33*AN33*$AO$12)</f>
        <v>0</v>
      </c>
      <c r="AP33" s="5"/>
      <c r="AQ33" s="5">
        <f>SUM(AP33*D33*E33*F33*H33*$AQ$12)</f>
        <v>0</v>
      </c>
      <c r="AR33" s="5"/>
      <c r="AS33" s="5">
        <f>SUM(AR33*D33*E33*F33*H33*$AS$12)</f>
        <v>0</v>
      </c>
      <c r="AT33" s="5">
        <v>0</v>
      </c>
      <c r="AU33" s="5">
        <f>SUM(AT33*D33*E33*F33*H33*$AU$12)</f>
        <v>0</v>
      </c>
      <c r="AV33" s="5"/>
      <c r="AW33" s="5">
        <f>SUM(AV33*D33*E33*F33*H33*$AW$12)</f>
        <v>0</v>
      </c>
      <c r="AX33" s="5"/>
      <c r="AY33" s="5">
        <f>SUM(AX33*D33*E33*F33*H33*$AY$12)</f>
        <v>0</v>
      </c>
      <c r="AZ33" s="5"/>
      <c r="BA33" s="5">
        <f>SUM(AZ33*D33*E33*F33*H33*$BA$12)</f>
        <v>0</v>
      </c>
      <c r="BB33" s="5">
        <v>8</v>
      </c>
      <c r="BC33" s="5">
        <f>SUM(BB33*D33*E33*F33*H33*$BC$12)</f>
        <v>117004.16</v>
      </c>
      <c r="BD33" s="5"/>
      <c r="BE33" s="5">
        <f>BD33*D33*E33*F33*H33*$BE$12</f>
        <v>0</v>
      </c>
      <c r="BF33" s="5"/>
      <c r="BG33" s="5">
        <f>BF33*D33*E33*F33*H33*$BG$12</f>
        <v>0</v>
      </c>
      <c r="BH33" s="5"/>
      <c r="BI33" s="5">
        <f>BH33*D33*E33*F33*H33*$BI$12</f>
        <v>0</v>
      </c>
      <c r="BJ33" s="5"/>
      <c r="BK33" s="5">
        <f>SUM(BJ33*D33*E33*F33*H33*$BK$12)</f>
        <v>0</v>
      </c>
      <c r="BL33" s="5">
        <v>15</v>
      </c>
      <c r="BM33" s="5">
        <f>SUM(BL33*D33*E33*F33*H33*$BM$12)</f>
        <v>219382.8</v>
      </c>
      <c r="BN33" s="5"/>
      <c r="BO33" s="5">
        <f>SUM(BN33*D33*E33*F33*H33*$BO$12)</f>
        <v>0</v>
      </c>
      <c r="BP33" s="5"/>
      <c r="BQ33" s="5">
        <f>SUM(BP33*D33*E33*F33*H33*$BQ$12)</f>
        <v>0</v>
      </c>
      <c r="BR33" s="5"/>
      <c r="BS33" s="5">
        <f>SUM(BR33*D33*E33*F33*H33*$BS$12)</f>
        <v>0</v>
      </c>
      <c r="BT33" s="5"/>
      <c r="BU33" s="5">
        <f>BT33*D33*E33*F33*H33*$BU$12</f>
        <v>0</v>
      </c>
      <c r="BV33" s="5"/>
      <c r="BW33" s="5">
        <f>SUM(BV33*D33*E33*F33*H33*$BW$12)</f>
        <v>0</v>
      </c>
      <c r="BX33" s="5">
        <v>0</v>
      </c>
      <c r="BY33" s="5">
        <f>SUM(BX33*D33*E33*F33*H33*$BY$12)</f>
        <v>0</v>
      </c>
      <c r="BZ33" s="5">
        <v>0</v>
      </c>
      <c r="CA33" s="5">
        <f>SUM(BZ33*D33*E33*F33*H33*$CA$12)</f>
        <v>0</v>
      </c>
      <c r="CB33" s="5">
        <v>0</v>
      </c>
      <c r="CC33" s="5">
        <f>SUM(CB33*D33*E33*F33*H33*$CC$12)</f>
        <v>0</v>
      </c>
      <c r="CD33" s="5">
        <v>7</v>
      </c>
      <c r="CE33" s="5">
        <f>CD33*D33*E33*F33*H33*$CE$12</f>
        <v>102378.64</v>
      </c>
      <c r="CF33" s="5"/>
      <c r="CG33" s="5">
        <f>SUM(CF33*D33*E33*F33*H33*$CG$12)</f>
        <v>0</v>
      </c>
      <c r="CH33" s="5">
        <v>3</v>
      </c>
      <c r="CI33" s="5">
        <f>SUM(CH33*D33*E33*F33*I33*$CI$12)</f>
        <v>52651.872000000003</v>
      </c>
      <c r="CJ33" s="5">
        <v>1</v>
      </c>
      <c r="CK33" s="5">
        <f>SUM(CJ33*D33*E33*F33*I33*$CK$12)</f>
        <v>17550.624</v>
      </c>
      <c r="CL33" s="5">
        <v>0</v>
      </c>
      <c r="CM33" s="5">
        <f>SUM(CL33*D33*E33*F33*I33*$CM$12)</f>
        <v>0</v>
      </c>
      <c r="CN33" s="5">
        <v>11</v>
      </c>
      <c r="CO33" s="5">
        <f>SUM(CN33*D33*E33*F33*I33*$CO$12)</f>
        <v>193056.864</v>
      </c>
      <c r="CP33" s="11">
        <v>0</v>
      </c>
      <c r="CQ33" s="5">
        <f>SUM(CP33*D33*E33*F33*I33*$CQ$12)</f>
        <v>0</v>
      </c>
      <c r="CR33" s="5"/>
      <c r="CS33" s="5">
        <f>SUM(CR33*D33*E33*F33*I33*$CS$12)</f>
        <v>0</v>
      </c>
      <c r="CT33" s="5"/>
      <c r="CU33" s="5">
        <f>SUM(CT33*D33*E33*F33*I33*$CU$12)</f>
        <v>0</v>
      </c>
      <c r="CV33" s="5"/>
      <c r="CW33" s="5">
        <f>SUM(CV33*D33*E33*F33*I33*$CW$12)</f>
        <v>0</v>
      </c>
      <c r="CX33" s="5">
        <v>15</v>
      </c>
      <c r="CY33" s="5">
        <f>SUM(CX33*D33*E33*F33*I33*$CY$12)</f>
        <v>263259.36</v>
      </c>
      <c r="CZ33" s="5">
        <v>1</v>
      </c>
      <c r="DA33" s="5">
        <f>SUM(CZ33*D33*E33*F33*I33*$DA$12)</f>
        <v>17550.624</v>
      </c>
      <c r="DB33" s="5"/>
      <c r="DC33" s="5">
        <f>SUM(DB33*D33*E33*F33*I33*$DC$12)</f>
        <v>0</v>
      </c>
      <c r="DD33" s="5">
        <v>1</v>
      </c>
      <c r="DE33" s="5">
        <f>SUM(DD33*D33*E33*F33*I33*$DE$12)</f>
        <v>17550.624</v>
      </c>
      <c r="DF33" s="5"/>
      <c r="DG33" s="5">
        <f>SUM(DF33*D33*E33*F33*I33*$DG$12)</f>
        <v>0</v>
      </c>
      <c r="DH33" s="5"/>
      <c r="DI33" s="5">
        <f>SUM(DH33*D33*E33*F33*I33*$DI$12)</f>
        <v>0</v>
      </c>
      <c r="DJ33" s="5"/>
      <c r="DK33" s="5">
        <f>SUM(DJ33*D33*E33*F33*I33*$DK$12)</f>
        <v>0</v>
      </c>
      <c r="DL33" s="5"/>
      <c r="DM33" s="5">
        <f>DL33*D33*E33*F33*I33*$DM$12</f>
        <v>0</v>
      </c>
      <c r="DN33" s="11"/>
      <c r="DO33" s="5">
        <f>SUM(DN33*D33*E33*F33*I33*$DO$12)</f>
        <v>0</v>
      </c>
      <c r="DP33" s="5"/>
      <c r="DQ33" s="5">
        <f>SUM(DP33*D33*E33*F33*I33*$DQ$12)</f>
        <v>0</v>
      </c>
      <c r="DR33" s="5">
        <v>1</v>
      </c>
      <c r="DS33" s="5">
        <f>SUM(DR33*D33*E33*F33*J33*$DS$12)</f>
        <v>23296.364000000001</v>
      </c>
      <c r="DT33" s="5">
        <v>1</v>
      </c>
      <c r="DU33" s="5">
        <f>SUM(DT33*D33*E33*F33*K33*$DU$12)</f>
        <v>26848.276000000002</v>
      </c>
      <c r="DV33" s="5"/>
      <c r="DW33" s="5">
        <f>SUM(DV33*D33*E33*F33*H33*$DW$12)</f>
        <v>0</v>
      </c>
      <c r="DX33" s="11"/>
      <c r="DY33" s="5">
        <f>SUM(DX33*D33*E33*F33*H33*$DY$12)</f>
        <v>0</v>
      </c>
      <c r="DZ33" s="5"/>
      <c r="EA33" s="5">
        <f>SUM(DZ33*D33*E33*F33*H33*$EA$12)</f>
        <v>0</v>
      </c>
      <c r="EB33" s="5"/>
      <c r="EC33" s="5">
        <f>SUM(EB33*D33*E33*F33*H33*$EC$12)</f>
        <v>0</v>
      </c>
      <c r="ED33" s="5"/>
      <c r="EE33" s="5">
        <f t="shared" si="61"/>
        <v>0</v>
      </c>
      <c r="EF33" s="107"/>
      <c r="EG33" s="106">
        <f t="shared" si="64"/>
        <v>0</v>
      </c>
      <c r="EH33" s="108">
        <f t="shared" si="65"/>
        <v>137</v>
      </c>
      <c r="EI33" s="108">
        <f t="shared" si="65"/>
        <v>2118193.1680000001</v>
      </c>
    </row>
    <row r="34" spans="1:139" s="109" customFormat="1" x14ac:dyDescent="0.25">
      <c r="A34" s="19"/>
      <c r="B34" s="19">
        <v>11</v>
      </c>
      <c r="C34" s="8" t="s">
        <v>182</v>
      </c>
      <c r="D34" s="9">
        <v>11480</v>
      </c>
      <c r="E34" s="4">
        <v>2.41</v>
      </c>
      <c r="F34" s="6">
        <v>1</v>
      </c>
      <c r="G34" s="6"/>
      <c r="H34" s="9">
        <v>1.4</v>
      </c>
      <c r="I34" s="9">
        <v>1.68</v>
      </c>
      <c r="J34" s="9">
        <v>2.23</v>
      </c>
      <c r="K34" s="9">
        <v>2.57</v>
      </c>
      <c r="L34" s="5">
        <v>10</v>
      </c>
      <c r="M34" s="5">
        <f t="shared" si="62"/>
        <v>387335.19999999995</v>
      </c>
      <c r="N34" s="5"/>
      <c r="O34" s="5">
        <f>N34*D34*E34*F34*H34*$O$12</f>
        <v>0</v>
      </c>
      <c r="P34" s="11"/>
      <c r="Q34" s="5">
        <f>P34*D34*E34*F34*H34*$Q$12</f>
        <v>0</v>
      </c>
      <c r="R34" s="5"/>
      <c r="S34" s="5">
        <f>SUM(R34*D34*E34*F34*H34*$S$12)</f>
        <v>0</v>
      </c>
      <c r="T34" s="11"/>
      <c r="U34" s="11">
        <f>SUM(T34*D34*E34*F34*H34*$U$12)</f>
        <v>0</v>
      </c>
      <c r="V34" s="5"/>
      <c r="W34" s="5">
        <f t="shared" si="63"/>
        <v>0</v>
      </c>
      <c r="X34" s="5"/>
      <c r="Y34" s="5">
        <f>SUM(X34*D34*E34*F34*H34*$Y$12)</f>
        <v>0</v>
      </c>
      <c r="Z34" s="5">
        <v>1</v>
      </c>
      <c r="AA34" s="5">
        <f>SUM(Z34*D34*E34*F34*H34*$AA$12)</f>
        <v>38733.520000000004</v>
      </c>
      <c r="AB34" s="5"/>
      <c r="AC34" s="5">
        <f>SUM(AB34*D34*E34*F34*I34*$AC$12)</f>
        <v>0</v>
      </c>
      <c r="AD34" s="11"/>
      <c r="AE34" s="5">
        <f>SUM(AD34*D34*E34*F34*I34*$AE$12)</f>
        <v>0</v>
      </c>
      <c r="AF34" s="5"/>
      <c r="AG34" s="5">
        <f>SUM(AF34*D34*E34*F34*H34*$AG$12)</f>
        <v>0</v>
      </c>
      <c r="AH34" s="11"/>
      <c r="AI34" s="11">
        <f>SUM(AH34*D34*E34*F34*H34*$AI$12)</f>
        <v>0</v>
      </c>
      <c r="AJ34" s="5"/>
      <c r="AK34" s="5">
        <f>SUM(AJ34*D34*E34*F34*H34*$AK$12)</f>
        <v>0</v>
      </c>
      <c r="AL34" s="7"/>
      <c r="AM34" s="5">
        <f>SUM(AL34*D34*E34*F34*H34*$AM$12)</f>
        <v>0</v>
      </c>
      <c r="AN34" s="5"/>
      <c r="AO34" s="5">
        <f>SUM(D34*E34*F34*H34*AN34*$AO$12)</f>
        <v>0</v>
      </c>
      <c r="AP34" s="5"/>
      <c r="AQ34" s="5">
        <f>SUM(AP34*D34*E34*F34*H34*$AQ$12)</f>
        <v>0</v>
      </c>
      <c r="AR34" s="5"/>
      <c r="AS34" s="5">
        <f>SUM(AR34*D34*E34*F34*H34*$AS$12)</f>
        <v>0</v>
      </c>
      <c r="AT34" s="5"/>
      <c r="AU34" s="5">
        <f>SUM(AT34*D34*E34*F34*H34*$AU$12)</f>
        <v>0</v>
      </c>
      <c r="AV34" s="5"/>
      <c r="AW34" s="5">
        <f>SUM(AV34*D34*E34*F34*H34*$AW$12)</f>
        <v>0</v>
      </c>
      <c r="AX34" s="5"/>
      <c r="AY34" s="5">
        <f>SUM(AX34*D34*E34*F34*H34*$AY$12)</f>
        <v>0</v>
      </c>
      <c r="AZ34" s="5"/>
      <c r="BA34" s="5">
        <f>SUM(AZ34*D34*E34*F34*H34*$BA$12)</f>
        <v>0</v>
      </c>
      <c r="BB34" s="5"/>
      <c r="BC34" s="5">
        <f>SUM(BB34*D34*E34*F34*H34*$BC$12)</f>
        <v>0</v>
      </c>
      <c r="BD34" s="5"/>
      <c r="BE34" s="5">
        <f>BD34*D34*E34*F34*H34*$BE$12</f>
        <v>0</v>
      </c>
      <c r="BF34" s="5"/>
      <c r="BG34" s="5">
        <f>BF34*D34*E34*F34*H34*$BG$12</f>
        <v>0</v>
      </c>
      <c r="BH34" s="5"/>
      <c r="BI34" s="5">
        <f>BH34*D34*E34*F34*H34*$BI$12</f>
        <v>0</v>
      </c>
      <c r="BJ34" s="5"/>
      <c r="BK34" s="5">
        <f>SUM(BJ34*D34*E34*F34*H34*$BK$12)</f>
        <v>0</v>
      </c>
      <c r="BL34" s="5"/>
      <c r="BM34" s="5">
        <f>SUM(BL34*D34*E34*F34*H34*$BM$12)</f>
        <v>0</v>
      </c>
      <c r="BN34" s="5"/>
      <c r="BO34" s="5">
        <f>SUM(BN34*D34*E34*F34*H34*$BO$12)</f>
        <v>0</v>
      </c>
      <c r="BP34" s="5"/>
      <c r="BQ34" s="5">
        <f>SUM(BP34*D34*E34*F34*H34*$BQ$12)</f>
        <v>0</v>
      </c>
      <c r="BR34" s="5"/>
      <c r="BS34" s="5">
        <f>SUM(BR34*D34*E34*F34*H34*$BS$12)</f>
        <v>0</v>
      </c>
      <c r="BT34" s="5"/>
      <c r="BU34" s="5">
        <f>BT34*D34*E34*F34*H34*$BU$12</f>
        <v>0</v>
      </c>
      <c r="BV34" s="5"/>
      <c r="BW34" s="5">
        <f>SUM(BV34*D34*E34*F34*H34*$BW$12)</f>
        <v>0</v>
      </c>
      <c r="BX34" s="5"/>
      <c r="BY34" s="5">
        <f>SUM(BX34*D34*E34*F34*H34*$BY$12)</f>
        <v>0</v>
      </c>
      <c r="BZ34" s="5"/>
      <c r="CA34" s="5">
        <f>SUM(BZ34*D34*E34*F34*H34*$CA$12)</f>
        <v>0</v>
      </c>
      <c r="CB34" s="5"/>
      <c r="CC34" s="5">
        <f>SUM(CB34*D34*E34*F34*H34*$CC$12)</f>
        <v>0</v>
      </c>
      <c r="CD34" s="5"/>
      <c r="CE34" s="5">
        <f>CD34*D34*E34*F34*H34*$CE$12</f>
        <v>0</v>
      </c>
      <c r="CF34" s="5"/>
      <c r="CG34" s="5">
        <f>SUM(CF34*D34*E34*F34*H34*$CG$12)</f>
        <v>0</v>
      </c>
      <c r="CH34" s="5"/>
      <c r="CI34" s="5">
        <f>SUM(CH34*D34*E34*F34*I34*$CI$12)</f>
        <v>0</v>
      </c>
      <c r="CJ34" s="5"/>
      <c r="CK34" s="5">
        <f>SUM(CJ34*D34*E34*F34*I34*$CK$12)</f>
        <v>0</v>
      </c>
      <c r="CL34" s="5"/>
      <c r="CM34" s="5">
        <f>SUM(CL34*D34*E34*F34*I34*$CM$12)</f>
        <v>0</v>
      </c>
      <c r="CN34" s="5"/>
      <c r="CO34" s="5">
        <f>SUM(CN34*D34*E34*F34*I34*$CO$12)</f>
        <v>0</v>
      </c>
      <c r="CP34" s="11"/>
      <c r="CQ34" s="5">
        <f>SUM(CP34*D34*E34*F34*I34*$CQ$12)</f>
        <v>0</v>
      </c>
      <c r="CR34" s="5"/>
      <c r="CS34" s="5">
        <f>SUM(CR34*D34*E34*F34*I34*$CS$12)</f>
        <v>0</v>
      </c>
      <c r="CT34" s="5"/>
      <c r="CU34" s="5">
        <f>SUM(CT34*D34*E34*F34*I34*$CU$12)</f>
        <v>0</v>
      </c>
      <c r="CV34" s="5"/>
      <c r="CW34" s="5">
        <f>SUM(CV34*D34*E34*F34*I34*$CW$12)</f>
        <v>0</v>
      </c>
      <c r="CX34" s="5"/>
      <c r="CY34" s="5">
        <f>SUM(CX34*D34*E34*F34*I34*$CY$12)</f>
        <v>0</v>
      </c>
      <c r="CZ34" s="5"/>
      <c r="DA34" s="5">
        <f>SUM(CZ34*D34*E34*F34*I34*$DA$12)</f>
        <v>0</v>
      </c>
      <c r="DB34" s="5"/>
      <c r="DC34" s="5">
        <f>SUM(DB34*D34*E34*F34*I34*$DC$12)</f>
        <v>0</v>
      </c>
      <c r="DD34" s="5"/>
      <c r="DE34" s="5">
        <f>SUM(DD34*D34*E34*F34*I34*$DE$12)</f>
        <v>0</v>
      </c>
      <c r="DF34" s="5"/>
      <c r="DG34" s="5">
        <f>SUM(DF34*D34*E34*F34*I34*$DG$12)</f>
        <v>0</v>
      </c>
      <c r="DH34" s="5"/>
      <c r="DI34" s="5">
        <f>SUM(DH34*D34*E34*F34*I34*$DI$12)</f>
        <v>0</v>
      </c>
      <c r="DJ34" s="5"/>
      <c r="DK34" s="5">
        <f>SUM(DJ34*D34*E34*F34*I34*$DK$12)</f>
        <v>0</v>
      </c>
      <c r="DL34" s="5"/>
      <c r="DM34" s="5">
        <f>DL34*D34*E34*F34*I34*$DM$12</f>
        <v>0</v>
      </c>
      <c r="DN34" s="11"/>
      <c r="DO34" s="5">
        <f>SUM(DN34*D34*E34*F34*I34*$DO$12)</f>
        <v>0</v>
      </c>
      <c r="DP34" s="5"/>
      <c r="DQ34" s="5">
        <f>SUM(DP34*D34*E34*F34*I34*$DQ$12)</f>
        <v>0</v>
      </c>
      <c r="DR34" s="5"/>
      <c r="DS34" s="5">
        <f>SUM(DR34*D34*E34*F34*J34*$DS$12)</f>
        <v>0</v>
      </c>
      <c r="DT34" s="5"/>
      <c r="DU34" s="5">
        <f>SUM(DT34*D34*E34*F34*K34*$DU$12)</f>
        <v>0</v>
      </c>
      <c r="DV34" s="7"/>
      <c r="DW34" s="5">
        <f>SUM(DV34*D34*E34*F34*H34*$DW$12)</f>
        <v>0</v>
      </c>
      <c r="DX34" s="11"/>
      <c r="DY34" s="5">
        <f>SUM(DX34*D34*E34*F34*H34*$DY$12)</f>
        <v>0</v>
      </c>
      <c r="DZ34" s="5"/>
      <c r="EA34" s="5">
        <f>SUM(DZ34*D34*E34*F34*H34*$EA$12)</f>
        <v>0</v>
      </c>
      <c r="EB34" s="5"/>
      <c r="EC34" s="5">
        <f>SUM(EB34*D34*E34*F34*H34*$EC$12)</f>
        <v>0</v>
      </c>
      <c r="ED34" s="5"/>
      <c r="EE34" s="5">
        <f t="shared" si="61"/>
        <v>0</v>
      </c>
      <c r="EF34" s="107"/>
      <c r="EG34" s="106">
        <f t="shared" si="64"/>
        <v>0</v>
      </c>
      <c r="EH34" s="108">
        <f t="shared" si="65"/>
        <v>11</v>
      </c>
      <c r="EI34" s="108">
        <f t="shared" si="65"/>
        <v>426068.72</v>
      </c>
    </row>
    <row r="35" spans="1:139" s="17" customFormat="1" ht="31.5" customHeight="1" x14ac:dyDescent="0.25">
      <c r="A35" s="50">
        <v>6</v>
      </c>
      <c r="B35" s="50"/>
      <c r="C35" s="54" t="s">
        <v>183</v>
      </c>
      <c r="D35" s="55">
        <v>11480</v>
      </c>
      <c r="E35" s="51">
        <v>1.54</v>
      </c>
      <c r="F35" s="46">
        <v>1</v>
      </c>
      <c r="G35" s="2"/>
      <c r="H35" s="55"/>
      <c r="I35" s="55"/>
      <c r="J35" s="55"/>
      <c r="K35" s="55">
        <v>2.57</v>
      </c>
      <c r="L35" s="7">
        <f>L36</f>
        <v>1</v>
      </c>
      <c r="M35" s="5">
        <f t="shared" ref="M35:DK35" si="249">SUM(M36)</f>
        <v>24750.880000000001</v>
      </c>
      <c r="N35" s="7">
        <f t="shared" ref="N35" si="250">N36</f>
        <v>0</v>
      </c>
      <c r="O35" s="5">
        <f>SUM(O36)</f>
        <v>0</v>
      </c>
      <c r="P35" s="40">
        <f t="shared" ref="P35" si="251">P36</f>
        <v>0</v>
      </c>
      <c r="Q35" s="5">
        <f>SUM(Q36)</f>
        <v>0</v>
      </c>
      <c r="R35" s="7">
        <f t="shared" ref="R35" si="252">R36</f>
        <v>0</v>
      </c>
      <c r="S35" s="5">
        <f>SUM(S36)</f>
        <v>0</v>
      </c>
      <c r="T35" s="52">
        <f t="shared" ref="T35" si="253">T36</f>
        <v>600</v>
      </c>
      <c r="U35" s="52">
        <f>SUM(U36)</f>
        <v>14850527.999999998</v>
      </c>
      <c r="V35" s="7">
        <f t="shared" ref="V35" si="254">V36</f>
        <v>0</v>
      </c>
      <c r="W35" s="5">
        <f t="shared" si="249"/>
        <v>0</v>
      </c>
      <c r="X35" s="7">
        <f t="shared" ref="X35" si="255">X36</f>
        <v>4</v>
      </c>
      <c r="Y35" s="5">
        <f t="shared" si="249"/>
        <v>99003.520000000004</v>
      </c>
      <c r="Z35" s="7">
        <f t="shared" ref="Z35" si="256">Z36</f>
        <v>9</v>
      </c>
      <c r="AA35" s="5">
        <f t="shared" si="249"/>
        <v>222757.92</v>
      </c>
      <c r="AB35" s="7">
        <f t="shared" ref="AB35" si="257">AB36</f>
        <v>0</v>
      </c>
      <c r="AC35" s="5">
        <f t="shared" si="249"/>
        <v>0</v>
      </c>
      <c r="AD35" s="40">
        <f t="shared" ref="AD35" si="258">AD36</f>
        <v>2</v>
      </c>
      <c r="AE35" s="5">
        <f t="shared" si="249"/>
        <v>59402.112000000001</v>
      </c>
      <c r="AF35" s="7">
        <f t="shared" ref="AF35" si="259">AF36</f>
        <v>0</v>
      </c>
      <c r="AG35" s="5">
        <f t="shared" si="249"/>
        <v>0</v>
      </c>
      <c r="AH35" s="52">
        <f t="shared" ref="AH35" si="260">AH36</f>
        <v>0</v>
      </c>
      <c r="AI35" s="52">
        <f t="shared" ref="AI35" si="261">SUM(AI36)</f>
        <v>0</v>
      </c>
      <c r="AJ35" s="7">
        <f t="shared" ref="AJ35" si="262">AJ36</f>
        <v>0</v>
      </c>
      <c r="AK35" s="5">
        <f>SUM(AK36)</f>
        <v>0</v>
      </c>
      <c r="AL35" s="5">
        <f>SUM(AL36)</f>
        <v>0</v>
      </c>
      <c r="AM35" s="5">
        <f>SUM(AM36)</f>
        <v>0</v>
      </c>
      <c r="AN35" s="7">
        <f t="shared" ref="AN35" si="263">AN36</f>
        <v>0</v>
      </c>
      <c r="AO35" s="5">
        <f t="shared" si="249"/>
        <v>0</v>
      </c>
      <c r="AP35" s="7">
        <f t="shared" ref="AP35" si="264">AP36</f>
        <v>0</v>
      </c>
      <c r="AQ35" s="5">
        <f t="shared" si="249"/>
        <v>0</v>
      </c>
      <c r="AR35" s="7">
        <f t="shared" ref="AR35" si="265">AR36</f>
        <v>0</v>
      </c>
      <c r="AS35" s="5">
        <f t="shared" si="249"/>
        <v>0</v>
      </c>
      <c r="AT35" s="7">
        <f t="shared" ref="AT35" si="266">AT36</f>
        <v>0</v>
      </c>
      <c r="AU35" s="5">
        <f>SUM(AU36)</f>
        <v>0</v>
      </c>
      <c r="AV35" s="7">
        <f t="shared" ref="AV35" si="267">AV36</f>
        <v>11</v>
      </c>
      <c r="AW35" s="5">
        <f>SUM(AW36)</f>
        <v>272259.68</v>
      </c>
      <c r="AX35" s="7">
        <f t="shared" ref="AX35" si="268">AX36</f>
        <v>2</v>
      </c>
      <c r="AY35" s="5">
        <f>SUM(AY36)</f>
        <v>49501.760000000002</v>
      </c>
      <c r="AZ35" s="7">
        <f t="shared" ref="AZ35" si="269">AZ36</f>
        <v>0</v>
      </c>
      <c r="BA35" s="5">
        <f>SUM(BA36)</f>
        <v>0</v>
      </c>
      <c r="BB35" s="7">
        <f t="shared" ref="BB35" si="270">BB36</f>
        <v>0</v>
      </c>
      <c r="BC35" s="5">
        <f>SUM(BC36)</f>
        <v>0</v>
      </c>
      <c r="BD35" s="7">
        <f t="shared" ref="BD35" si="271">BD36</f>
        <v>0</v>
      </c>
      <c r="BE35" s="5">
        <f>SUM(BE36)</f>
        <v>0</v>
      </c>
      <c r="BF35" s="7">
        <f t="shared" ref="BF35" si="272">BF36</f>
        <v>0</v>
      </c>
      <c r="BG35" s="5">
        <f>SUM(BG36)</f>
        <v>0</v>
      </c>
      <c r="BH35" s="7">
        <f t="shared" ref="BH35" si="273">BH36</f>
        <v>1</v>
      </c>
      <c r="BI35" s="5">
        <f>SUM(BI36)</f>
        <v>24750.880000000001</v>
      </c>
      <c r="BJ35" s="7">
        <f t="shared" ref="BJ35" si="274">BJ36</f>
        <v>0</v>
      </c>
      <c r="BK35" s="5">
        <f>SUM(BK36)</f>
        <v>0</v>
      </c>
      <c r="BL35" s="7">
        <f t="shared" ref="BL35" si="275">BL36</f>
        <v>8</v>
      </c>
      <c r="BM35" s="5">
        <f>SUM(BM36)</f>
        <v>198007.04000000001</v>
      </c>
      <c r="BN35" s="7">
        <f t="shared" ref="BN35" si="276">BN36</f>
        <v>0</v>
      </c>
      <c r="BO35" s="5">
        <f>SUM(BO36)</f>
        <v>0</v>
      </c>
      <c r="BP35" s="7">
        <f t="shared" ref="BP35" si="277">BP36</f>
        <v>0</v>
      </c>
      <c r="BQ35" s="5">
        <f>SUM(BQ36)</f>
        <v>0</v>
      </c>
      <c r="BR35" s="7">
        <f>BR36</f>
        <v>0</v>
      </c>
      <c r="BS35" s="5">
        <f>SUM(BS36)</f>
        <v>0</v>
      </c>
      <c r="BT35" s="7">
        <f t="shared" ref="BT35" si="278">BT36</f>
        <v>0</v>
      </c>
      <c r="BU35" s="5">
        <f>SUM(BU36)</f>
        <v>0</v>
      </c>
      <c r="BV35" s="7">
        <f t="shared" ref="BV35" si="279">BV36</f>
        <v>3</v>
      </c>
      <c r="BW35" s="5">
        <f>SUM(BW36)</f>
        <v>74252.639999999999</v>
      </c>
      <c r="BX35" s="7">
        <f t="shared" ref="BX35" si="280">BX36</f>
        <v>3</v>
      </c>
      <c r="BY35" s="5">
        <f>SUM(BY36)</f>
        <v>74252.639999999999</v>
      </c>
      <c r="BZ35" s="7">
        <f t="shared" ref="BZ35" si="281">BZ36</f>
        <v>7</v>
      </c>
      <c r="CA35" s="5">
        <f>SUM(CA36)</f>
        <v>173256.16</v>
      </c>
      <c r="CB35" s="7">
        <f t="shared" ref="CB35" si="282">CB36</f>
        <v>0</v>
      </c>
      <c r="CC35" s="5">
        <f>SUM(CC36)</f>
        <v>0</v>
      </c>
      <c r="CD35" s="7">
        <f t="shared" ref="CD35" si="283">CD36</f>
        <v>21</v>
      </c>
      <c r="CE35" s="5">
        <f>SUM(CE36)</f>
        <v>519768.48</v>
      </c>
      <c r="CF35" s="7">
        <f t="shared" ref="CF35" si="284">CF36</f>
        <v>10</v>
      </c>
      <c r="CG35" s="5">
        <f>SUM(CG36)</f>
        <v>247508.8</v>
      </c>
      <c r="CH35" s="7">
        <f t="shared" ref="CH35" si="285">CH36</f>
        <v>0</v>
      </c>
      <c r="CI35" s="5">
        <f t="shared" si="249"/>
        <v>0</v>
      </c>
      <c r="CJ35" s="7">
        <f t="shared" ref="CJ35" si="286">CJ36</f>
        <v>0</v>
      </c>
      <c r="CK35" s="5">
        <f>SUM(CK36)</f>
        <v>0</v>
      </c>
      <c r="CL35" s="7">
        <f t="shared" ref="CL35" si="287">CL36</f>
        <v>0</v>
      </c>
      <c r="CM35" s="5">
        <f>SUM(CM36)</f>
        <v>0</v>
      </c>
      <c r="CN35" s="7">
        <f t="shared" ref="CN35" si="288">CN36</f>
        <v>0</v>
      </c>
      <c r="CO35" s="5">
        <f t="shared" si="249"/>
        <v>0</v>
      </c>
      <c r="CP35" s="40">
        <f t="shared" ref="CP35" si="289">CP36</f>
        <v>1</v>
      </c>
      <c r="CQ35" s="5">
        <f>SUM(CQ36)</f>
        <v>29701.056</v>
      </c>
      <c r="CR35" s="7">
        <f t="shared" ref="CR35" si="290">CR36</f>
        <v>0</v>
      </c>
      <c r="CS35" s="5">
        <f t="shared" si="249"/>
        <v>0</v>
      </c>
      <c r="CT35" s="7">
        <f t="shared" ref="CT35" si="291">CT36</f>
        <v>0</v>
      </c>
      <c r="CU35" s="5">
        <f>SUM(CU36)</f>
        <v>0</v>
      </c>
      <c r="CV35" s="7">
        <f t="shared" ref="CV35" si="292">CV36</f>
        <v>0</v>
      </c>
      <c r="CW35" s="5">
        <f>SUM(CW36)</f>
        <v>0</v>
      </c>
      <c r="CX35" s="7">
        <f t="shared" ref="CX35" si="293">CX36</f>
        <v>42</v>
      </c>
      <c r="CY35" s="5">
        <f t="shared" si="249"/>
        <v>1247444.352</v>
      </c>
      <c r="CZ35" s="7">
        <f t="shared" ref="CZ35" si="294">CZ36</f>
        <v>20</v>
      </c>
      <c r="DA35" s="5">
        <f t="shared" si="249"/>
        <v>594021.12</v>
      </c>
      <c r="DB35" s="7">
        <f t="shared" ref="DB35" si="295">DB36</f>
        <v>3</v>
      </c>
      <c r="DC35" s="5">
        <f t="shared" si="249"/>
        <v>89103.167999999991</v>
      </c>
      <c r="DD35" s="7">
        <f t="shared" ref="DD35" si="296">DD36</f>
        <v>8</v>
      </c>
      <c r="DE35" s="5">
        <f t="shared" si="249"/>
        <v>237608.448</v>
      </c>
      <c r="DF35" s="7">
        <f t="shared" ref="DF35" si="297">DF36</f>
        <v>4</v>
      </c>
      <c r="DG35" s="5">
        <f t="shared" si="249"/>
        <v>118804.224</v>
      </c>
      <c r="DH35" s="7">
        <f t="shared" ref="DH35" si="298">DH36</f>
        <v>29</v>
      </c>
      <c r="DI35" s="5">
        <f t="shared" si="249"/>
        <v>861330.62399999995</v>
      </c>
      <c r="DJ35" s="7">
        <f t="shared" ref="DJ35" si="299">DJ36</f>
        <v>8</v>
      </c>
      <c r="DK35" s="5">
        <f t="shared" si="249"/>
        <v>237608.448</v>
      </c>
      <c r="DL35" s="7">
        <f t="shared" ref="DL35" si="300">DL36</f>
        <v>1</v>
      </c>
      <c r="DM35" s="5">
        <f t="shared" ref="DM35:DU35" si="301">SUM(DM36)</f>
        <v>29701.056</v>
      </c>
      <c r="DN35" s="40">
        <f t="shared" ref="DN35" si="302">DN36</f>
        <v>4</v>
      </c>
      <c r="DO35" s="5">
        <f t="shared" si="301"/>
        <v>118804.224</v>
      </c>
      <c r="DP35" s="7">
        <f t="shared" ref="DP35" si="303">DP36</f>
        <v>1</v>
      </c>
      <c r="DQ35" s="5">
        <f t="shared" si="301"/>
        <v>29701.056</v>
      </c>
      <c r="DR35" s="7">
        <f t="shared" ref="DR35" si="304">DR36</f>
        <v>0</v>
      </c>
      <c r="DS35" s="5">
        <f t="shared" si="301"/>
        <v>0</v>
      </c>
      <c r="DT35" s="7">
        <f t="shared" ref="DT35" si="305">DT36</f>
        <v>2</v>
      </c>
      <c r="DU35" s="5">
        <f t="shared" si="301"/>
        <v>90871.088000000003</v>
      </c>
      <c r="DV35" s="5">
        <f>SUM(DV36)</f>
        <v>0</v>
      </c>
      <c r="DW35" s="5">
        <f>SUM(DW36)</f>
        <v>0</v>
      </c>
      <c r="DX35" s="40">
        <f>DX36</f>
        <v>0</v>
      </c>
      <c r="DY35" s="5">
        <f>SUM(DY36)</f>
        <v>0</v>
      </c>
      <c r="DZ35" s="7">
        <f t="shared" ref="DZ35" si="306">DZ36</f>
        <v>0</v>
      </c>
      <c r="EA35" s="5">
        <f>SUM(EA36)</f>
        <v>0</v>
      </c>
      <c r="EB35" s="7">
        <f t="shared" ref="EB35" si="307">EB36</f>
        <v>0</v>
      </c>
      <c r="EC35" s="5">
        <f>SUM(EC36)</f>
        <v>0</v>
      </c>
      <c r="ED35" s="47">
        <v>0</v>
      </c>
      <c r="EE35" s="47">
        <f t="shared" ref="EE35:EI35" si="308">EE36</f>
        <v>0</v>
      </c>
      <c r="EF35" s="104">
        <f t="shared" si="308"/>
        <v>0</v>
      </c>
      <c r="EG35" s="104">
        <f t="shared" si="308"/>
        <v>0</v>
      </c>
      <c r="EH35" s="105">
        <f t="shared" si="308"/>
        <v>805</v>
      </c>
      <c r="EI35" s="105">
        <f t="shared" si="308"/>
        <v>20574699.376000006</v>
      </c>
    </row>
    <row r="36" spans="1:139" s="109" customFormat="1" ht="31.5" customHeight="1" x14ac:dyDescent="0.25">
      <c r="A36" s="19"/>
      <c r="B36" s="19">
        <v>12</v>
      </c>
      <c r="C36" s="8" t="s">
        <v>184</v>
      </c>
      <c r="D36" s="9">
        <v>11480</v>
      </c>
      <c r="E36" s="4">
        <v>1.54</v>
      </c>
      <c r="F36" s="6">
        <v>1</v>
      </c>
      <c r="G36" s="6"/>
      <c r="H36" s="9">
        <v>1.4</v>
      </c>
      <c r="I36" s="9">
        <v>1.68</v>
      </c>
      <c r="J36" s="9">
        <v>2.23</v>
      </c>
      <c r="K36" s="9">
        <v>2.57</v>
      </c>
      <c r="L36" s="5">
        <v>1</v>
      </c>
      <c r="M36" s="5">
        <f t="shared" si="62"/>
        <v>24750.880000000001</v>
      </c>
      <c r="N36" s="5"/>
      <c r="O36" s="5">
        <f>N36*D36*E36*F36*H36*$O$12</f>
        <v>0</v>
      </c>
      <c r="P36" s="11"/>
      <c r="Q36" s="5">
        <f>P36*D36*E36*F36*H36*$Q$12</f>
        <v>0</v>
      </c>
      <c r="R36" s="5"/>
      <c r="S36" s="5">
        <f>SUM(R36*D36*E36*F36*H36*$S$12)</f>
        <v>0</v>
      </c>
      <c r="T36" s="11">
        <f>670-70</f>
        <v>600</v>
      </c>
      <c r="U36" s="11">
        <f>SUM(T36*D36*E36*F36*H36*$U$12)</f>
        <v>14850527.999999998</v>
      </c>
      <c r="V36" s="5"/>
      <c r="W36" s="5">
        <f t="shared" si="63"/>
        <v>0</v>
      </c>
      <c r="X36" s="5">
        <v>4</v>
      </c>
      <c r="Y36" s="5">
        <f>SUM(X36*D36*E36*F36*H36*$Y$12)</f>
        <v>99003.520000000004</v>
      </c>
      <c r="Z36" s="5">
        <v>9</v>
      </c>
      <c r="AA36" s="5">
        <f>SUM(Z36*D36*E36*F36*H36*$AA$12)</f>
        <v>222757.92</v>
      </c>
      <c r="AB36" s="5"/>
      <c r="AC36" s="5">
        <f>SUM(AB36*D36*E36*F36*I36*$AC$12)</f>
        <v>0</v>
      </c>
      <c r="AD36" s="11">
        <v>2</v>
      </c>
      <c r="AE36" s="5">
        <f>SUM(AD36*D36*E36*F36*I36*$AE$12)</f>
        <v>59402.112000000001</v>
      </c>
      <c r="AF36" s="5"/>
      <c r="AG36" s="5">
        <f>SUM(AF36*D36*E36*F36*H36*$AG$12)</f>
        <v>0</v>
      </c>
      <c r="AH36" s="11"/>
      <c r="AI36" s="11">
        <f>SUM(AH36*D36*E36*F36*H36*$AI$12)</f>
        <v>0</v>
      </c>
      <c r="AJ36" s="5"/>
      <c r="AK36" s="5">
        <f>SUM(AJ36*D36*E36*F36*H36*$AK$12)</f>
        <v>0</v>
      </c>
      <c r="AL36" s="7"/>
      <c r="AM36" s="5">
        <f>SUM(AL36*D36*E36*F36*H36*$AM$12)</f>
        <v>0</v>
      </c>
      <c r="AN36" s="5"/>
      <c r="AO36" s="5">
        <f>SUM(D36*E36*F36*H36*AN36*$AO$12)</f>
        <v>0</v>
      </c>
      <c r="AP36" s="5"/>
      <c r="AQ36" s="5">
        <f>SUM(AP36*D36*E36*F36*H36*$AQ$12)</f>
        <v>0</v>
      </c>
      <c r="AR36" s="5"/>
      <c r="AS36" s="5">
        <f>SUM(AR36*D36*E36*F36*H36*$AS$12)</f>
        <v>0</v>
      </c>
      <c r="AT36" s="5"/>
      <c r="AU36" s="5">
        <f>SUM(AT36*D36*E36*F36*H36*$AU$12)</f>
        <v>0</v>
      </c>
      <c r="AV36" s="5">
        <v>11</v>
      </c>
      <c r="AW36" s="5">
        <f>SUM(AV36*D36*E36*F36*H36*$AW$12)</f>
        <v>272259.68</v>
      </c>
      <c r="AX36" s="11">
        <v>2</v>
      </c>
      <c r="AY36" s="5">
        <f>SUM(AX36*D36*E36*F36*H36*$AY$12)</f>
        <v>49501.760000000002</v>
      </c>
      <c r="AZ36" s="5"/>
      <c r="BA36" s="5">
        <f>SUM(AZ36*D36*E36*F36*H36*$BA$12)</f>
        <v>0</v>
      </c>
      <c r="BB36" s="5"/>
      <c r="BC36" s="5">
        <f>SUM(BB36*D36*E36*F36*H36*$BC$12)</f>
        <v>0</v>
      </c>
      <c r="BD36" s="5"/>
      <c r="BE36" s="5">
        <f>BD36*D36*E36*F36*H36*$BE$12</f>
        <v>0</v>
      </c>
      <c r="BF36" s="5"/>
      <c r="BG36" s="5">
        <f>BF36*D36*E36*F36*H36*$BG$12</f>
        <v>0</v>
      </c>
      <c r="BH36" s="5">
        <v>1</v>
      </c>
      <c r="BI36" s="5">
        <f>BH36*D36*E36*F36*H36*$BI$12</f>
        <v>24750.880000000001</v>
      </c>
      <c r="BJ36" s="5"/>
      <c r="BK36" s="5">
        <f>SUM(BJ36*D36*E36*F36*H36*$BK$12)</f>
        <v>0</v>
      </c>
      <c r="BL36" s="5">
        <v>8</v>
      </c>
      <c r="BM36" s="5">
        <f>SUM(BL36*D36*E36*F36*H36*$BM$12)</f>
        <v>198007.04000000001</v>
      </c>
      <c r="BN36" s="5"/>
      <c r="BO36" s="5">
        <f>SUM(BN36*D36*E36*F36*H36*$BO$12)</f>
        <v>0</v>
      </c>
      <c r="BP36" s="5"/>
      <c r="BQ36" s="5">
        <f>SUM(BP36*D36*E36*F36*H36*$BQ$12)</f>
        <v>0</v>
      </c>
      <c r="BR36" s="5"/>
      <c r="BS36" s="5">
        <f>SUM(BR36*D36*E36*F36*H36*$BS$12)</f>
        <v>0</v>
      </c>
      <c r="BT36" s="5"/>
      <c r="BU36" s="5">
        <f>BT36*D36*E36*F36*H36*$BU$12</f>
        <v>0</v>
      </c>
      <c r="BV36" s="5">
        <v>3</v>
      </c>
      <c r="BW36" s="5">
        <f>SUM(BV36*D36*E36*F36*H36*$BW$12)</f>
        <v>74252.639999999999</v>
      </c>
      <c r="BX36" s="5">
        <v>3</v>
      </c>
      <c r="BY36" s="5">
        <f>SUM(BX36*D36*E36*F36*H36*$BY$12)</f>
        <v>74252.639999999999</v>
      </c>
      <c r="BZ36" s="5">
        <v>7</v>
      </c>
      <c r="CA36" s="5">
        <f>SUM(BZ36*D36*E36*F36*H36*$CA$12)</f>
        <v>173256.16</v>
      </c>
      <c r="CB36" s="5"/>
      <c r="CC36" s="5">
        <f>SUM(CB36*D36*E36*F36*H36*$CC$12)</f>
        <v>0</v>
      </c>
      <c r="CD36" s="5">
        <v>21</v>
      </c>
      <c r="CE36" s="5">
        <f>CD36*D36*E36*F36*H36*$CE$12</f>
        <v>519768.48</v>
      </c>
      <c r="CF36" s="5">
        <v>10</v>
      </c>
      <c r="CG36" s="5">
        <f>SUM(CF36*D36*E36*F36*H36*$CG$12)</f>
        <v>247508.8</v>
      </c>
      <c r="CH36" s="5"/>
      <c r="CI36" s="5">
        <f>SUM(CH36*D36*E36*F36*I36*$CI$12)</f>
        <v>0</v>
      </c>
      <c r="CJ36" s="5"/>
      <c r="CK36" s="5">
        <f>SUM(CJ36*D36*E36*F36*I36*$CK$12)</f>
        <v>0</v>
      </c>
      <c r="CL36" s="5"/>
      <c r="CM36" s="5">
        <f>SUM(CL36*D36*E36*F36*I36*$CM$12)</f>
        <v>0</v>
      </c>
      <c r="CN36" s="5"/>
      <c r="CO36" s="5">
        <f>SUM(CN36*D36*E36*F36*I36*$CO$12)</f>
        <v>0</v>
      </c>
      <c r="CP36" s="11">
        <v>1</v>
      </c>
      <c r="CQ36" s="5">
        <f>SUM(CP36*D36*E36*F36*I36*$CQ$12)</f>
        <v>29701.056</v>
      </c>
      <c r="CR36" s="5"/>
      <c r="CS36" s="5">
        <f>SUM(CR36*D36*E36*F36*I36*$CS$12)</f>
        <v>0</v>
      </c>
      <c r="CT36" s="5"/>
      <c r="CU36" s="5">
        <f>SUM(CT36*D36*E36*F36*I36*$CU$12)</f>
        <v>0</v>
      </c>
      <c r="CV36" s="5"/>
      <c r="CW36" s="5">
        <f>SUM(CV36*D36*E36*F36*I36*$CW$12)</f>
        <v>0</v>
      </c>
      <c r="CX36" s="5">
        <v>42</v>
      </c>
      <c r="CY36" s="5">
        <f>SUM(CX36*D36*E36*F36*I36*$CY$12)</f>
        <v>1247444.352</v>
      </c>
      <c r="CZ36" s="5">
        <v>20</v>
      </c>
      <c r="DA36" s="5">
        <f>SUM(CZ36*D36*E36*F36*I36*$DA$12)</f>
        <v>594021.12</v>
      </c>
      <c r="DB36" s="5">
        <v>3</v>
      </c>
      <c r="DC36" s="5">
        <f>SUM(DB36*D36*E36*F36*I36*$DC$12)</f>
        <v>89103.167999999991</v>
      </c>
      <c r="DD36" s="5">
        <v>8</v>
      </c>
      <c r="DE36" s="5">
        <f>SUM(DD36*D36*E36*F36*I36*$DE$12)</f>
        <v>237608.448</v>
      </c>
      <c r="DF36" s="5">
        <v>4</v>
      </c>
      <c r="DG36" s="5">
        <f>SUM(DF36*D36*E36*F36*I36*$DG$12)</f>
        <v>118804.224</v>
      </c>
      <c r="DH36" s="5">
        <v>29</v>
      </c>
      <c r="DI36" s="5">
        <f>SUM(DH36*D36*E36*F36*I36*$DI$12)</f>
        <v>861330.62399999995</v>
      </c>
      <c r="DJ36" s="5">
        <v>8</v>
      </c>
      <c r="DK36" s="5">
        <f>SUM(DJ36*D36*E36*F36*I36*$DK$12)</f>
        <v>237608.448</v>
      </c>
      <c r="DL36" s="5">
        <v>1</v>
      </c>
      <c r="DM36" s="5">
        <f>DL36*D36*E36*F36*I36*$DM$12</f>
        <v>29701.056</v>
      </c>
      <c r="DN36" s="11">
        <v>4</v>
      </c>
      <c r="DO36" s="5">
        <f>SUM(DN36*D36*E36*F36*I36*$DO$12)</f>
        <v>118804.224</v>
      </c>
      <c r="DP36" s="5">
        <v>1</v>
      </c>
      <c r="DQ36" s="5">
        <f>SUM(DP36*D36*E36*F36*I36*$DQ$12)</f>
        <v>29701.056</v>
      </c>
      <c r="DR36" s="5"/>
      <c r="DS36" s="5">
        <f>SUM(DR36*D36*E36*F36*J36*$DS$12)</f>
        <v>0</v>
      </c>
      <c r="DT36" s="5">
        <v>2</v>
      </c>
      <c r="DU36" s="5">
        <f>SUM(DT36*D36*E36*F36*K36*$DU$12)</f>
        <v>90871.088000000003</v>
      </c>
      <c r="DV36" s="7"/>
      <c r="DW36" s="5">
        <f>SUM(DV36*D36*E36*F36*H36*$DW$12)</f>
        <v>0</v>
      </c>
      <c r="DX36" s="11"/>
      <c r="DY36" s="5">
        <f>SUM(DX36*D36*E36*F36*H36*$DY$12)</f>
        <v>0</v>
      </c>
      <c r="DZ36" s="5"/>
      <c r="EA36" s="5">
        <f>SUM(DZ36*D36*E36*F36*H36*$EA$12)</f>
        <v>0</v>
      </c>
      <c r="EB36" s="5"/>
      <c r="EC36" s="5">
        <f>SUM(EB36*D36*E36*F36*H36*$EC$12)</f>
        <v>0</v>
      </c>
      <c r="ED36" s="5"/>
      <c r="EE36" s="5">
        <f t="shared" si="61"/>
        <v>0</v>
      </c>
      <c r="EF36" s="107"/>
      <c r="EG36" s="106">
        <f t="shared" si="64"/>
        <v>0</v>
      </c>
      <c r="EH36" s="108">
        <f t="shared" si="65"/>
        <v>805</v>
      </c>
      <c r="EI36" s="108">
        <f t="shared" si="65"/>
        <v>20574699.376000006</v>
      </c>
    </row>
    <row r="37" spans="1:139" s="17" customFormat="1" x14ac:dyDescent="0.25">
      <c r="A37" s="50">
        <v>7</v>
      </c>
      <c r="B37" s="50"/>
      <c r="C37" s="54" t="s">
        <v>185</v>
      </c>
      <c r="D37" s="55">
        <v>11480</v>
      </c>
      <c r="E37" s="51">
        <v>0.98</v>
      </c>
      <c r="F37" s="46">
        <v>1</v>
      </c>
      <c r="G37" s="2"/>
      <c r="H37" s="55"/>
      <c r="I37" s="55"/>
      <c r="J37" s="55"/>
      <c r="K37" s="55">
        <v>2.57</v>
      </c>
      <c r="L37" s="7">
        <f>L38</f>
        <v>0</v>
      </c>
      <c r="M37" s="5">
        <f t="shared" ref="M37:DK37" si="309">SUM(M38)</f>
        <v>0</v>
      </c>
      <c r="N37" s="7">
        <f t="shared" ref="N37" si="310">N38</f>
        <v>0</v>
      </c>
      <c r="O37" s="5">
        <f>SUM(O38)</f>
        <v>0</v>
      </c>
      <c r="P37" s="40">
        <f t="shared" ref="P37" si="311">P38</f>
        <v>0</v>
      </c>
      <c r="Q37" s="5">
        <f>SUM(Q38)</f>
        <v>0</v>
      </c>
      <c r="R37" s="7">
        <f t="shared" ref="R37" si="312">R38</f>
        <v>0</v>
      </c>
      <c r="S37" s="5">
        <f>SUM(S38)</f>
        <v>0</v>
      </c>
      <c r="T37" s="52">
        <f t="shared" ref="T37" si="313">T38</f>
        <v>0</v>
      </c>
      <c r="U37" s="52">
        <f>SUM(U38)</f>
        <v>0</v>
      </c>
      <c r="V37" s="7">
        <f t="shared" ref="V37" si="314">V38</f>
        <v>0</v>
      </c>
      <c r="W37" s="5">
        <f t="shared" si="309"/>
        <v>0</v>
      </c>
      <c r="X37" s="7">
        <f t="shared" ref="X37" si="315">X38</f>
        <v>0</v>
      </c>
      <c r="Y37" s="5">
        <f t="shared" si="309"/>
        <v>0</v>
      </c>
      <c r="Z37" s="7">
        <f t="shared" ref="Z37" si="316">Z38</f>
        <v>0</v>
      </c>
      <c r="AA37" s="5">
        <f t="shared" si="309"/>
        <v>0</v>
      </c>
      <c r="AB37" s="7">
        <f t="shared" ref="AB37" si="317">AB38</f>
        <v>0</v>
      </c>
      <c r="AC37" s="5">
        <f t="shared" si="309"/>
        <v>0</v>
      </c>
      <c r="AD37" s="40">
        <f t="shared" ref="AD37" si="318">AD38</f>
        <v>0</v>
      </c>
      <c r="AE37" s="5">
        <f t="shared" si="309"/>
        <v>0</v>
      </c>
      <c r="AF37" s="7">
        <f t="shared" ref="AF37" si="319">AF38</f>
        <v>0</v>
      </c>
      <c r="AG37" s="5">
        <f t="shared" si="309"/>
        <v>0</v>
      </c>
      <c r="AH37" s="52">
        <f t="shared" ref="AH37" si="320">AH38</f>
        <v>0</v>
      </c>
      <c r="AI37" s="52">
        <f t="shared" ref="AI37" si="321">SUM(AI38)</f>
        <v>0</v>
      </c>
      <c r="AJ37" s="7">
        <f t="shared" ref="AJ37" si="322">AJ38</f>
        <v>196</v>
      </c>
      <c r="AK37" s="5">
        <f>SUM(AK38)</f>
        <v>3087109.76</v>
      </c>
      <c r="AL37" s="5">
        <f>SUM(AL38)</f>
        <v>0</v>
      </c>
      <c r="AM37" s="5">
        <f>SUM(AM38)</f>
        <v>0</v>
      </c>
      <c r="AN37" s="7">
        <f t="shared" ref="AN37" si="323">AN38</f>
        <v>0</v>
      </c>
      <c r="AO37" s="5">
        <f t="shared" si="309"/>
        <v>0</v>
      </c>
      <c r="AP37" s="7">
        <f t="shared" ref="AP37" si="324">AP38</f>
        <v>0</v>
      </c>
      <c r="AQ37" s="5">
        <f t="shared" si="309"/>
        <v>0</v>
      </c>
      <c r="AR37" s="7">
        <f t="shared" ref="AR37" si="325">AR38</f>
        <v>0</v>
      </c>
      <c r="AS37" s="5">
        <f t="shared" si="309"/>
        <v>0</v>
      </c>
      <c r="AT37" s="7">
        <f t="shared" ref="AT37" si="326">AT38</f>
        <v>0</v>
      </c>
      <c r="AU37" s="5">
        <f>SUM(AU38)</f>
        <v>0</v>
      </c>
      <c r="AV37" s="7">
        <f t="shared" ref="AV37" si="327">AV38</f>
        <v>0</v>
      </c>
      <c r="AW37" s="5">
        <f>SUM(AW38)</f>
        <v>0</v>
      </c>
      <c r="AX37" s="7">
        <f t="shared" ref="AX37" si="328">AX38</f>
        <v>0</v>
      </c>
      <c r="AY37" s="5">
        <f>SUM(AY38)</f>
        <v>0</v>
      </c>
      <c r="AZ37" s="7">
        <f t="shared" ref="AZ37" si="329">AZ38</f>
        <v>0</v>
      </c>
      <c r="BA37" s="5">
        <f>SUM(BA38)</f>
        <v>0</v>
      </c>
      <c r="BB37" s="7">
        <f t="shared" ref="BB37" si="330">BB38</f>
        <v>0</v>
      </c>
      <c r="BC37" s="5">
        <f>SUM(BC38)</f>
        <v>0</v>
      </c>
      <c r="BD37" s="7">
        <f t="shared" ref="BD37" si="331">BD38</f>
        <v>0</v>
      </c>
      <c r="BE37" s="5">
        <f>SUM(BE38)</f>
        <v>0</v>
      </c>
      <c r="BF37" s="7">
        <f t="shared" ref="BF37" si="332">BF38</f>
        <v>0</v>
      </c>
      <c r="BG37" s="5">
        <f>SUM(BG38)</f>
        <v>0</v>
      </c>
      <c r="BH37" s="7">
        <f t="shared" ref="BH37" si="333">BH38</f>
        <v>0</v>
      </c>
      <c r="BI37" s="5">
        <f>SUM(BI38)</f>
        <v>0</v>
      </c>
      <c r="BJ37" s="7">
        <f t="shared" ref="BJ37" si="334">BJ38</f>
        <v>0</v>
      </c>
      <c r="BK37" s="5">
        <f>SUM(BK38)</f>
        <v>0</v>
      </c>
      <c r="BL37" s="7">
        <f t="shared" ref="BL37" si="335">BL38</f>
        <v>4</v>
      </c>
      <c r="BM37" s="5">
        <f>SUM(BM38)</f>
        <v>63002.239999999991</v>
      </c>
      <c r="BN37" s="7">
        <f t="shared" ref="BN37" si="336">BN38</f>
        <v>0</v>
      </c>
      <c r="BO37" s="5">
        <f>SUM(BO38)</f>
        <v>0</v>
      </c>
      <c r="BP37" s="7">
        <f t="shared" ref="BP37" si="337">BP38</f>
        <v>0</v>
      </c>
      <c r="BQ37" s="5">
        <f>SUM(BQ38)</f>
        <v>0</v>
      </c>
      <c r="BR37" s="7">
        <f>BR38</f>
        <v>0</v>
      </c>
      <c r="BS37" s="5">
        <f>SUM(BS38)</f>
        <v>0</v>
      </c>
      <c r="BT37" s="7">
        <f t="shared" ref="BT37" si="338">BT38</f>
        <v>0</v>
      </c>
      <c r="BU37" s="5">
        <f>SUM(BU38)</f>
        <v>0</v>
      </c>
      <c r="BV37" s="7">
        <f t="shared" ref="BV37" si="339">BV38</f>
        <v>0</v>
      </c>
      <c r="BW37" s="5">
        <f>SUM(BW38)</f>
        <v>0</v>
      </c>
      <c r="BX37" s="7">
        <f t="shared" ref="BX37" si="340">BX38</f>
        <v>0</v>
      </c>
      <c r="BY37" s="5">
        <f>SUM(BY38)</f>
        <v>0</v>
      </c>
      <c r="BZ37" s="7">
        <f t="shared" ref="BZ37" si="341">BZ38</f>
        <v>0</v>
      </c>
      <c r="CA37" s="5">
        <f>SUM(CA38)</f>
        <v>0</v>
      </c>
      <c r="CB37" s="7">
        <f t="shared" ref="CB37" si="342">CB38</f>
        <v>0</v>
      </c>
      <c r="CC37" s="5">
        <f>SUM(CC38)</f>
        <v>0</v>
      </c>
      <c r="CD37" s="7">
        <f t="shared" ref="CD37" si="343">CD38</f>
        <v>1</v>
      </c>
      <c r="CE37" s="5">
        <f>SUM(CE38)</f>
        <v>15750.559999999998</v>
      </c>
      <c r="CF37" s="7">
        <f t="shared" ref="CF37" si="344">CF38</f>
        <v>0</v>
      </c>
      <c r="CG37" s="5">
        <f>SUM(CG38)</f>
        <v>0</v>
      </c>
      <c r="CH37" s="7">
        <f t="shared" ref="CH37" si="345">CH38</f>
        <v>0</v>
      </c>
      <c r="CI37" s="5">
        <f t="shared" si="309"/>
        <v>0</v>
      </c>
      <c r="CJ37" s="7">
        <f t="shared" ref="CJ37" si="346">CJ38</f>
        <v>0</v>
      </c>
      <c r="CK37" s="5">
        <f>SUM(CK38)</f>
        <v>0</v>
      </c>
      <c r="CL37" s="7">
        <f t="shared" ref="CL37" si="347">CL38</f>
        <v>0</v>
      </c>
      <c r="CM37" s="5">
        <f>SUM(CM38)</f>
        <v>0</v>
      </c>
      <c r="CN37" s="7">
        <f t="shared" ref="CN37" si="348">CN38</f>
        <v>0</v>
      </c>
      <c r="CO37" s="5">
        <f t="shared" si="309"/>
        <v>0</v>
      </c>
      <c r="CP37" s="40">
        <f t="shared" ref="CP37" si="349">CP38</f>
        <v>2</v>
      </c>
      <c r="CQ37" s="5">
        <f>SUM(CQ38)</f>
        <v>37801.343999999997</v>
      </c>
      <c r="CR37" s="7">
        <f t="shared" ref="CR37" si="350">CR38</f>
        <v>0</v>
      </c>
      <c r="CS37" s="5">
        <f t="shared" si="309"/>
        <v>0</v>
      </c>
      <c r="CT37" s="7">
        <f t="shared" ref="CT37" si="351">CT38</f>
        <v>0</v>
      </c>
      <c r="CU37" s="5">
        <f>SUM(CU38)</f>
        <v>0</v>
      </c>
      <c r="CV37" s="7">
        <f t="shared" ref="CV37" si="352">CV38</f>
        <v>0</v>
      </c>
      <c r="CW37" s="5">
        <f>SUM(CW38)</f>
        <v>0</v>
      </c>
      <c r="CX37" s="7">
        <f t="shared" ref="CX37" si="353">CX38</f>
        <v>5</v>
      </c>
      <c r="CY37" s="5">
        <f t="shared" si="309"/>
        <v>94503.360000000001</v>
      </c>
      <c r="CZ37" s="7">
        <f t="shared" ref="CZ37" si="354">CZ38</f>
        <v>0</v>
      </c>
      <c r="DA37" s="5">
        <f t="shared" si="309"/>
        <v>0</v>
      </c>
      <c r="DB37" s="7">
        <f t="shared" ref="DB37" si="355">DB38</f>
        <v>0</v>
      </c>
      <c r="DC37" s="5">
        <f t="shared" si="309"/>
        <v>0</v>
      </c>
      <c r="DD37" s="7">
        <f t="shared" ref="DD37" si="356">DD38</f>
        <v>0</v>
      </c>
      <c r="DE37" s="5">
        <f t="shared" si="309"/>
        <v>0</v>
      </c>
      <c r="DF37" s="7">
        <f t="shared" ref="DF37" si="357">DF38</f>
        <v>0</v>
      </c>
      <c r="DG37" s="5">
        <f t="shared" si="309"/>
        <v>0</v>
      </c>
      <c r="DH37" s="7">
        <f t="shared" ref="DH37" si="358">DH38</f>
        <v>0</v>
      </c>
      <c r="DI37" s="5">
        <f t="shared" si="309"/>
        <v>0</v>
      </c>
      <c r="DJ37" s="7">
        <f t="shared" ref="DJ37" si="359">DJ38</f>
        <v>0</v>
      </c>
      <c r="DK37" s="5">
        <f t="shared" si="309"/>
        <v>0</v>
      </c>
      <c r="DL37" s="7">
        <f t="shared" ref="DL37" si="360">DL38</f>
        <v>0</v>
      </c>
      <c r="DM37" s="5">
        <f t="shared" ref="DM37:DU37" si="361">SUM(DM38)</f>
        <v>0</v>
      </c>
      <c r="DN37" s="40">
        <f t="shared" ref="DN37" si="362">DN38</f>
        <v>0</v>
      </c>
      <c r="DO37" s="5">
        <f t="shared" si="361"/>
        <v>0</v>
      </c>
      <c r="DP37" s="7">
        <f t="shared" ref="DP37" si="363">DP38</f>
        <v>0</v>
      </c>
      <c r="DQ37" s="5">
        <f t="shared" si="361"/>
        <v>0</v>
      </c>
      <c r="DR37" s="7">
        <f t="shared" ref="DR37" si="364">DR38</f>
        <v>0</v>
      </c>
      <c r="DS37" s="5">
        <f t="shared" si="361"/>
        <v>0</v>
      </c>
      <c r="DT37" s="7">
        <f t="shared" ref="DT37" si="365">DT38</f>
        <v>0</v>
      </c>
      <c r="DU37" s="5">
        <f t="shared" si="361"/>
        <v>0</v>
      </c>
      <c r="DV37" s="5">
        <f>SUM(DV38)</f>
        <v>0</v>
      </c>
      <c r="DW37" s="5">
        <f>SUM(DW38)</f>
        <v>0</v>
      </c>
      <c r="DX37" s="40">
        <f>DX38</f>
        <v>0</v>
      </c>
      <c r="DY37" s="5">
        <f>SUM(DY38)</f>
        <v>0</v>
      </c>
      <c r="DZ37" s="7">
        <f t="shared" ref="DZ37" si="366">DZ38</f>
        <v>0</v>
      </c>
      <c r="EA37" s="5">
        <f>SUM(EA38)</f>
        <v>0</v>
      </c>
      <c r="EB37" s="7">
        <f t="shared" ref="EB37" si="367">EB38</f>
        <v>0</v>
      </c>
      <c r="EC37" s="5">
        <f>SUM(EC38)</f>
        <v>0</v>
      </c>
      <c r="ED37" s="47">
        <v>0</v>
      </c>
      <c r="EE37" s="47">
        <f t="shared" ref="EE37:EI37" si="368">SUM(EE38)</f>
        <v>0</v>
      </c>
      <c r="EF37" s="106">
        <f t="shared" si="368"/>
        <v>0</v>
      </c>
      <c r="EG37" s="106">
        <f t="shared" si="368"/>
        <v>0</v>
      </c>
      <c r="EH37" s="105">
        <f t="shared" si="368"/>
        <v>208</v>
      </c>
      <c r="EI37" s="105">
        <f t="shared" si="368"/>
        <v>3298167.2639999995</v>
      </c>
    </row>
    <row r="38" spans="1:139" s="17" customFormat="1" ht="30" x14ac:dyDescent="0.25">
      <c r="A38" s="19"/>
      <c r="B38" s="19">
        <v>13</v>
      </c>
      <c r="C38" s="8" t="s">
        <v>186</v>
      </c>
      <c r="D38" s="9">
        <v>11480</v>
      </c>
      <c r="E38" s="4">
        <v>0.98</v>
      </c>
      <c r="F38" s="6">
        <v>1</v>
      </c>
      <c r="G38" s="6"/>
      <c r="H38" s="9">
        <v>1.4</v>
      </c>
      <c r="I38" s="9">
        <v>1.68</v>
      </c>
      <c r="J38" s="9">
        <v>2.23</v>
      </c>
      <c r="K38" s="9">
        <v>2.57</v>
      </c>
      <c r="L38" s="5"/>
      <c r="M38" s="5">
        <f t="shared" si="62"/>
        <v>0</v>
      </c>
      <c r="N38" s="5"/>
      <c r="O38" s="5">
        <f>N38*D38*E38*F38*H38*$O$12</f>
        <v>0</v>
      </c>
      <c r="P38" s="11"/>
      <c r="Q38" s="5">
        <f>P38*D38*E38*F38*H38*$Q$12</f>
        <v>0</v>
      </c>
      <c r="R38" s="5"/>
      <c r="S38" s="5">
        <f>SUM(R38*D38*E38*F38*H38*$S$12)</f>
        <v>0</v>
      </c>
      <c r="T38" s="11"/>
      <c r="U38" s="11">
        <f>SUM(T38*D38*E38*F38*H38*$U$12)</f>
        <v>0</v>
      </c>
      <c r="V38" s="5"/>
      <c r="W38" s="5">
        <f t="shared" si="63"/>
        <v>0</v>
      </c>
      <c r="X38" s="5"/>
      <c r="Y38" s="5">
        <f>SUM(X38*D38*E38*F38*H38*$Y$12)</f>
        <v>0</v>
      </c>
      <c r="Z38" s="5"/>
      <c r="AA38" s="5">
        <f>SUM(Z38*D38*E38*F38*H38*$AA$12)</f>
        <v>0</v>
      </c>
      <c r="AB38" s="5"/>
      <c r="AC38" s="5">
        <f>SUM(AB38*D38*E38*F38*I38*$AC$12)</f>
        <v>0</v>
      </c>
      <c r="AD38" s="11"/>
      <c r="AE38" s="5">
        <f>SUM(AD38*D38*E38*F38*I38*$AE$12)</f>
        <v>0</v>
      </c>
      <c r="AF38" s="5"/>
      <c r="AG38" s="5">
        <f>SUM(AF38*D38*E38*F38*H38*$AG$12)</f>
        <v>0</v>
      </c>
      <c r="AH38" s="11"/>
      <c r="AI38" s="11">
        <f>SUM(AH38*D38*E38*F38*H38*$AI$12)</f>
        <v>0</v>
      </c>
      <c r="AJ38" s="5">
        <v>196</v>
      </c>
      <c r="AK38" s="5">
        <f>SUM(AJ38*D38*E38*F38*H38*$AK$12)</f>
        <v>3087109.76</v>
      </c>
      <c r="AL38" s="5"/>
      <c r="AM38" s="5">
        <f>SUM(AL38*D38*E38*F38*H38*$AM$12)</f>
        <v>0</v>
      </c>
      <c r="AN38" s="5"/>
      <c r="AO38" s="5">
        <f>SUM(D38*E38*F38*H38*AN38*$AO$12)</f>
        <v>0</v>
      </c>
      <c r="AP38" s="5"/>
      <c r="AQ38" s="5">
        <f>SUM(AP38*D38*E38*F38*H38*$AQ$12)</f>
        <v>0</v>
      </c>
      <c r="AR38" s="5"/>
      <c r="AS38" s="5">
        <f>SUM(AR38*D38*E38*F38*H38*$AS$12)</f>
        <v>0</v>
      </c>
      <c r="AT38" s="5"/>
      <c r="AU38" s="5">
        <f>SUM(AT38*D38*E38*F38*H38*$AU$12)</f>
        <v>0</v>
      </c>
      <c r="AV38" s="5"/>
      <c r="AW38" s="5">
        <f>SUM(AV38*D38*E38*F38*H38*$AW$12)</f>
        <v>0</v>
      </c>
      <c r="AX38" s="5"/>
      <c r="AY38" s="5">
        <f>SUM(AX38*D38*E38*F38*H38*$AY$12)</f>
        <v>0</v>
      </c>
      <c r="AZ38" s="5"/>
      <c r="BA38" s="5">
        <f>SUM(AZ38*D38*E38*F38*H38*$BA$12)</f>
        <v>0</v>
      </c>
      <c r="BB38" s="5"/>
      <c r="BC38" s="5">
        <f>SUM(BB38*D38*E38*F38*H38*$BC$12)</f>
        <v>0</v>
      </c>
      <c r="BD38" s="5"/>
      <c r="BE38" s="5">
        <f>BD38*D38*E38*F38*H38*$BE$12</f>
        <v>0</v>
      </c>
      <c r="BF38" s="5"/>
      <c r="BG38" s="5">
        <f>BF38*D38*E38*F38*H38*$BG$12</f>
        <v>0</v>
      </c>
      <c r="BH38" s="5"/>
      <c r="BI38" s="5">
        <f>BH38*D38*E38*F38*H38*$BI$12</f>
        <v>0</v>
      </c>
      <c r="BJ38" s="5"/>
      <c r="BK38" s="5">
        <f>SUM(BJ38*D38*E38*F38*H38*$BK$12)</f>
        <v>0</v>
      </c>
      <c r="BL38" s="5">
        <v>4</v>
      </c>
      <c r="BM38" s="5">
        <f>SUM(BL38*D38*E38*F38*H38*$BM$12)</f>
        <v>63002.239999999991</v>
      </c>
      <c r="BN38" s="5"/>
      <c r="BO38" s="5">
        <f>SUM(BN38*D38*E38*F38*H38*$BO$12)</f>
        <v>0</v>
      </c>
      <c r="BP38" s="5"/>
      <c r="BQ38" s="5">
        <f>SUM(BP38*D38*E38*F38*H38*$BQ$12)</f>
        <v>0</v>
      </c>
      <c r="BR38" s="5"/>
      <c r="BS38" s="5">
        <f>SUM(BR38*D38*E38*F38*H38*$BS$12)</f>
        <v>0</v>
      </c>
      <c r="BT38" s="5"/>
      <c r="BU38" s="5">
        <f>BT38*D38*E38*F38*H38*$BU$12</f>
        <v>0</v>
      </c>
      <c r="BV38" s="5"/>
      <c r="BW38" s="5">
        <f>SUM(BV38*D38*E38*F38*H38*$BW$12)</f>
        <v>0</v>
      </c>
      <c r="BX38" s="5"/>
      <c r="BY38" s="5">
        <f>SUM(BX38*D38*E38*F38*H38*$BY$12)</f>
        <v>0</v>
      </c>
      <c r="BZ38" s="5"/>
      <c r="CA38" s="5">
        <f>SUM(BZ38*D38*E38*F38*H38*$CA$12)</f>
        <v>0</v>
      </c>
      <c r="CB38" s="5"/>
      <c r="CC38" s="5">
        <f>SUM(CB38*D38*E38*F38*H38*$CC$12)</f>
        <v>0</v>
      </c>
      <c r="CD38" s="5">
        <v>1</v>
      </c>
      <c r="CE38" s="5">
        <f>CD38*D38*E38*F38*H38*$CE$12</f>
        <v>15750.559999999998</v>
      </c>
      <c r="CF38" s="5"/>
      <c r="CG38" s="5">
        <f>SUM(CF38*D38*E38*F38*H38*$CG$12)</f>
        <v>0</v>
      </c>
      <c r="CH38" s="5"/>
      <c r="CI38" s="5">
        <f>SUM(CH38*D38*E38*F38*I38*$CI$12)</f>
        <v>0</v>
      </c>
      <c r="CJ38" s="5"/>
      <c r="CK38" s="5">
        <f>SUM(CJ38*D38*E38*F38*I38*$CK$12)</f>
        <v>0</v>
      </c>
      <c r="CL38" s="5"/>
      <c r="CM38" s="5">
        <f>SUM(CL38*D38*E38*F38*I38*$CM$12)</f>
        <v>0</v>
      </c>
      <c r="CN38" s="5"/>
      <c r="CO38" s="5">
        <f>SUM(CN38*D38*E38*F38*I38*$CO$12)</f>
        <v>0</v>
      </c>
      <c r="CP38" s="11">
        <v>2</v>
      </c>
      <c r="CQ38" s="5">
        <f>SUM(CP38*D38*E38*F38*I38*$CQ$12)</f>
        <v>37801.343999999997</v>
      </c>
      <c r="CR38" s="5"/>
      <c r="CS38" s="5">
        <f>SUM(CR38*D38*E38*F38*I38*$CS$12)</f>
        <v>0</v>
      </c>
      <c r="CT38" s="5"/>
      <c r="CU38" s="5">
        <f>SUM(CT38*D38*E38*F38*I38*$CU$12)</f>
        <v>0</v>
      </c>
      <c r="CV38" s="5"/>
      <c r="CW38" s="5">
        <f>SUM(CV38*D38*E38*F38*I38*$CW$12)</f>
        <v>0</v>
      </c>
      <c r="CX38" s="5">
        <v>5</v>
      </c>
      <c r="CY38" s="5">
        <f>SUM(CX38*D38*E38*F38*I38*$CY$12)</f>
        <v>94503.360000000001</v>
      </c>
      <c r="CZ38" s="5"/>
      <c r="DA38" s="5">
        <f>SUM(CZ38*D38*E38*F38*I38*$DA$12)</f>
        <v>0</v>
      </c>
      <c r="DB38" s="5"/>
      <c r="DC38" s="5">
        <f>SUM(DB38*D38*E38*F38*I38*$DC$12)</f>
        <v>0</v>
      </c>
      <c r="DD38" s="5"/>
      <c r="DE38" s="5">
        <f>SUM(DD38*D38*E38*F38*I38*$DE$12)</f>
        <v>0</v>
      </c>
      <c r="DF38" s="5"/>
      <c r="DG38" s="5">
        <f>SUM(DF38*D38*E38*F38*I38*$DG$12)</f>
        <v>0</v>
      </c>
      <c r="DH38" s="5"/>
      <c r="DI38" s="5">
        <f>SUM(DH38*D38*E38*F38*I38*$DI$12)</f>
        <v>0</v>
      </c>
      <c r="DJ38" s="5"/>
      <c r="DK38" s="5">
        <f>SUM(DJ38*D38*E38*F38*I38*$DK$12)</f>
        <v>0</v>
      </c>
      <c r="DL38" s="5"/>
      <c r="DM38" s="5">
        <f>DL38*D38*E38*F38*I38*$DM$12</f>
        <v>0</v>
      </c>
      <c r="DN38" s="11"/>
      <c r="DO38" s="5">
        <f>SUM(DN38*D38*E38*F38*I38*$DO$12)</f>
        <v>0</v>
      </c>
      <c r="DP38" s="5"/>
      <c r="DQ38" s="5">
        <f>SUM(DP38*D38*E38*F38*I38*$DQ$12)</f>
        <v>0</v>
      </c>
      <c r="DR38" s="5"/>
      <c r="DS38" s="5">
        <f>SUM(DR38*D38*E38*F38*J38*$DS$12)</f>
        <v>0</v>
      </c>
      <c r="DT38" s="5"/>
      <c r="DU38" s="5">
        <f>SUM(DT38*D38*E38*F38*K38*$DU$12)</f>
        <v>0</v>
      </c>
      <c r="DV38" s="5"/>
      <c r="DW38" s="5">
        <f>SUM(DV38*D38*E38*F38*H38*$DW$12)</f>
        <v>0</v>
      </c>
      <c r="DX38" s="11"/>
      <c r="DY38" s="5">
        <f>SUM(DX38*D38*E38*F38*H38*$DY$12)</f>
        <v>0</v>
      </c>
      <c r="DZ38" s="5"/>
      <c r="EA38" s="5">
        <f>SUM(DZ38*D38*E38*F38*H38*$EA$12)</f>
        <v>0</v>
      </c>
      <c r="EB38" s="5"/>
      <c r="EC38" s="5">
        <f>SUM(EB38*D38*E38*F38*H38*$EC$12)</f>
        <v>0</v>
      </c>
      <c r="ED38" s="5"/>
      <c r="EE38" s="5">
        <f t="shared" si="61"/>
        <v>0</v>
      </c>
      <c r="EF38" s="107"/>
      <c r="EG38" s="106">
        <f t="shared" si="64"/>
        <v>0</v>
      </c>
      <c r="EH38" s="108">
        <f t="shared" si="65"/>
        <v>208</v>
      </c>
      <c r="EI38" s="108">
        <f t="shared" si="65"/>
        <v>3298167.2639999995</v>
      </c>
    </row>
    <row r="39" spans="1:139" s="17" customFormat="1" x14ac:dyDescent="0.25">
      <c r="A39" s="50">
        <v>8</v>
      </c>
      <c r="B39" s="50"/>
      <c r="C39" s="54" t="s">
        <v>187</v>
      </c>
      <c r="D39" s="55">
        <v>11480</v>
      </c>
      <c r="E39" s="51">
        <v>9.23</v>
      </c>
      <c r="F39" s="46">
        <v>1</v>
      </c>
      <c r="G39" s="2"/>
      <c r="H39" s="55"/>
      <c r="I39" s="55"/>
      <c r="J39" s="55"/>
      <c r="K39" s="55">
        <v>2.57</v>
      </c>
      <c r="L39" s="7">
        <f>SUM(L40:L42)</f>
        <v>0</v>
      </c>
      <c r="M39" s="5">
        <f t="shared" ref="M39:DK39" si="369">SUM(M40:M42)</f>
        <v>0</v>
      </c>
      <c r="N39" s="7">
        <f t="shared" si="369"/>
        <v>0</v>
      </c>
      <c r="O39" s="5">
        <f t="shared" si="369"/>
        <v>0</v>
      </c>
      <c r="P39" s="40">
        <f t="shared" si="369"/>
        <v>0</v>
      </c>
      <c r="Q39" s="5">
        <f t="shared" si="369"/>
        <v>0</v>
      </c>
      <c r="R39" s="7">
        <f t="shared" si="369"/>
        <v>0</v>
      </c>
      <c r="S39" s="5">
        <f t="shared" si="369"/>
        <v>0</v>
      </c>
      <c r="T39" s="52">
        <f t="shared" si="369"/>
        <v>0</v>
      </c>
      <c r="U39" s="52">
        <f t="shared" si="369"/>
        <v>0</v>
      </c>
      <c r="V39" s="7">
        <f t="shared" si="369"/>
        <v>0</v>
      </c>
      <c r="W39" s="5">
        <f t="shared" si="369"/>
        <v>0</v>
      </c>
      <c r="X39" s="7">
        <f t="shared" si="369"/>
        <v>0</v>
      </c>
      <c r="Y39" s="5">
        <f t="shared" si="369"/>
        <v>0</v>
      </c>
      <c r="Z39" s="7">
        <f t="shared" si="369"/>
        <v>0</v>
      </c>
      <c r="AA39" s="5">
        <f t="shared" si="369"/>
        <v>0</v>
      </c>
      <c r="AB39" s="7">
        <f t="shared" si="369"/>
        <v>0</v>
      </c>
      <c r="AC39" s="5">
        <f t="shared" si="369"/>
        <v>0</v>
      </c>
      <c r="AD39" s="40">
        <f t="shared" si="369"/>
        <v>0</v>
      </c>
      <c r="AE39" s="5">
        <f t="shared" si="369"/>
        <v>0</v>
      </c>
      <c r="AF39" s="7">
        <f t="shared" si="369"/>
        <v>0</v>
      </c>
      <c r="AG39" s="5">
        <f t="shared" si="369"/>
        <v>0</v>
      </c>
      <c r="AH39" s="52">
        <f t="shared" si="369"/>
        <v>0</v>
      </c>
      <c r="AI39" s="52">
        <f t="shared" si="369"/>
        <v>0</v>
      </c>
      <c r="AJ39" s="7">
        <f>SUM(AJ40:AJ42)</f>
        <v>0</v>
      </c>
      <c r="AK39" s="5">
        <f>SUM(AK40:AK42)</f>
        <v>0</v>
      </c>
      <c r="AL39" s="5">
        <f>SUM(AL40:AL42)</f>
        <v>0</v>
      </c>
      <c r="AM39" s="5">
        <f>SUM(AM40:AM42)</f>
        <v>0</v>
      </c>
      <c r="AN39" s="7">
        <f t="shared" si="369"/>
        <v>0</v>
      </c>
      <c r="AO39" s="5">
        <f t="shared" si="369"/>
        <v>0</v>
      </c>
      <c r="AP39" s="7">
        <f t="shared" si="369"/>
        <v>0</v>
      </c>
      <c r="AQ39" s="5">
        <f t="shared" si="369"/>
        <v>0</v>
      </c>
      <c r="AR39" s="7">
        <f t="shared" si="369"/>
        <v>0</v>
      </c>
      <c r="AS39" s="5">
        <f t="shared" si="369"/>
        <v>0</v>
      </c>
      <c r="AT39" s="7">
        <f t="shared" si="369"/>
        <v>0</v>
      </c>
      <c r="AU39" s="5">
        <f>SUM(AU40:AU42)</f>
        <v>0</v>
      </c>
      <c r="AV39" s="7">
        <f t="shared" ref="AV39:CH39" si="370">SUM(AV40:AV42)</f>
        <v>0</v>
      </c>
      <c r="AW39" s="5">
        <f t="shared" si="370"/>
        <v>0</v>
      </c>
      <c r="AX39" s="7">
        <f t="shared" si="370"/>
        <v>0</v>
      </c>
      <c r="AY39" s="5">
        <f t="shared" si="370"/>
        <v>0</v>
      </c>
      <c r="AZ39" s="7">
        <f t="shared" si="370"/>
        <v>0</v>
      </c>
      <c r="BA39" s="5">
        <f t="shared" si="370"/>
        <v>0</v>
      </c>
      <c r="BB39" s="7">
        <f t="shared" si="370"/>
        <v>0</v>
      </c>
      <c r="BC39" s="5">
        <f t="shared" si="370"/>
        <v>0</v>
      </c>
      <c r="BD39" s="7">
        <f t="shared" si="370"/>
        <v>0</v>
      </c>
      <c r="BE39" s="5">
        <f t="shared" si="370"/>
        <v>0</v>
      </c>
      <c r="BF39" s="7">
        <f t="shared" si="370"/>
        <v>0</v>
      </c>
      <c r="BG39" s="5">
        <f t="shared" si="370"/>
        <v>0</v>
      </c>
      <c r="BH39" s="7">
        <f t="shared" si="370"/>
        <v>0</v>
      </c>
      <c r="BI39" s="5">
        <f t="shared" si="370"/>
        <v>0</v>
      </c>
      <c r="BJ39" s="7">
        <f t="shared" si="370"/>
        <v>0</v>
      </c>
      <c r="BK39" s="5">
        <f t="shared" si="370"/>
        <v>0</v>
      </c>
      <c r="BL39" s="7">
        <f t="shared" si="370"/>
        <v>0</v>
      </c>
      <c r="BM39" s="5">
        <f t="shared" si="370"/>
        <v>0</v>
      </c>
      <c r="BN39" s="7">
        <f t="shared" si="370"/>
        <v>0</v>
      </c>
      <c r="BO39" s="5">
        <f t="shared" si="370"/>
        <v>0</v>
      </c>
      <c r="BP39" s="7">
        <f t="shared" si="370"/>
        <v>0</v>
      </c>
      <c r="BQ39" s="5">
        <f t="shared" si="370"/>
        <v>0</v>
      </c>
      <c r="BR39" s="7">
        <f t="shared" si="370"/>
        <v>0</v>
      </c>
      <c r="BS39" s="5">
        <f t="shared" si="370"/>
        <v>0</v>
      </c>
      <c r="BT39" s="7">
        <f t="shared" si="370"/>
        <v>0</v>
      </c>
      <c r="BU39" s="5">
        <f t="shared" si="370"/>
        <v>0</v>
      </c>
      <c r="BV39" s="7">
        <f t="shared" si="370"/>
        <v>0</v>
      </c>
      <c r="BW39" s="5">
        <f t="shared" si="370"/>
        <v>0</v>
      </c>
      <c r="BX39" s="7">
        <f t="shared" si="370"/>
        <v>0</v>
      </c>
      <c r="BY39" s="5">
        <f t="shared" si="370"/>
        <v>0</v>
      </c>
      <c r="BZ39" s="7">
        <f t="shared" si="370"/>
        <v>0</v>
      </c>
      <c r="CA39" s="5">
        <f t="shared" si="370"/>
        <v>0</v>
      </c>
      <c r="CB39" s="7">
        <f t="shared" si="370"/>
        <v>0</v>
      </c>
      <c r="CC39" s="5">
        <f t="shared" si="370"/>
        <v>0</v>
      </c>
      <c r="CD39" s="7">
        <f t="shared" si="370"/>
        <v>0</v>
      </c>
      <c r="CE39" s="5">
        <f t="shared" si="370"/>
        <v>0</v>
      </c>
      <c r="CF39" s="7">
        <f t="shared" si="370"/>
        <v>0</v>
      </c>
      <c r="CG39" s="5">
        <f t="shared" si="370"/>
        <v>0</v>
      </c>
      <c r="CH39" s="7">
        <f t="shared" si="370"/>
        <v>0</v>
      </c>
      <c r="CI39" s="5">
        <f t="shared" si="369"/>
        <v>0</v>
      </c>
      <c r="CJ39" s="7">
        <f>SUM(CJ40:CJ42)</f>
        <v>0</v>
      </c>
      <c r="CK39" s="5">
        <f>SUM(CK40:CK42)</f>
        <v>0</v>
      </c>
      <c r="CL39" s="7">
        <f>SUM(CL40:CL42)</f>
        <v>0</v>
      </c>
      <c r="CM39" s="5">
        <f>SUM(CM40:CM42)</f>
        <v>0</v>
      </c>
      <c r="CN39" s="7">
        <f t="shared" si="369"/>
        <v>0</v>
      </c>
      <c r="CO39" s="5">
        <f t="shared" si="369"/>
        <v>0</v>
      </c>
      <c r="CP39" s="40">
        <f>SUM(CP40:CP42)</f>
        <v>0</v>
      </c>
      <c r="CQ39" s="5">
        <f>SUM(CQ40:CQ42)</f>
        <v>0</v>
      </c>
      <c r="CR39" s="7">
        <f t="shared" si="369"/>
        <v>0</v>
      </c>
      <c r="CS39" s="5">
        <f t="shared" si="369"/>
        <v>0</v>
      </c>
      <c r="CT39" s="7">
        <f>SUM(CT40:CT42)</f>
        <v>0</v>
      </c>
      <c r="CU39" s="5">
        <f>SUM(CU40:CU42)</f>
        <v>0</v>
      </c>
      <c r="CV39" s="7">
        <f>SUM(CV40:CV42)</f>
        <v>0</v>
      </c>
      <c r="CW39" s="5">
        <f>SUM(CW40:CW42)</f>
        <v>0</v>
      </c>
      <c r="CX39" s="7">
        <f t="shared" si="369"/>
        <v>0</v>
      </c>
      <c r="CY39" s="5">
        <f t="shared" si="369"/>
        <v>0</v>
      </c>
      <c r="CZ39" s="7">
        <f t="shared" si="369"/>
        <v>0</v>
      </c>
      <c r="DA39" s="5">
        <f t="shared" si="369"/>
        <v>0</v>
      </c>
      <c r="DB39" s="7">
        <f t="shared" si="369"/>
        <v>0</v>
      </c>
      <c r="DC39" s="5">
        <f t="shared" si="369"/>
        <v>0</v>
      </c>
      <c r="DD39" s="7">
        <f t="shared" si="369"/>
        <v>0</v>
      </c>
      <c r="DE39" s="5">
        <f t="shared" si="369"/>
        <v>0</v>
      </c>
      <c r="DF39" s="7">
        <f t="shared" si="369"/>
        <v>0</v>
      </c>
      <c r="DG39" s="5">
        <f t="shared" si="369"/>
        <v>0</v>
      </c>
      <c r="DH39" s="7">
        <f t="shared" si="369"/>
        <v>0</v>
      </c>
      <c r="DI39" s="5">
        <f t="shared" si="369"/>
        <v>0</v>
      </c>
      <c r="DJ39" s="7">
        <f t="shared" si="369"/>
        <v>0</v>
      </c>
      <c r="DK39" s="5">
        <f t="shared" si="369"/>
        <v>0</v>
      </c>
      <c r="DL39" s="7">
        <f t="shared" ref="DL39:EI39" si="371">SUM(DL40:DL42)</f>
        <v>0</v>
      </c>
      <c r="DM39" s="5">
        <f t="shared" si="371"/>
        <v>0</v>
      </c>
      <c r="DN39" s="40">
        <f t="shared" si="371"/>
        <v>0</v>
      </c>
      <c r="DO39" s="5">
        <f t="shared" si="371"/>
        <v>0</v>
      </c>
      <c r="DP39" s="7">
        <f t="shared" si="371"/>
        <v>0</v>
      </c>
      <c r="DQ39" s="5">
        <f t="shared" si="371"/>
        <v>0</v>
      </c>
      <c r="DR39" s="7">
        <f t="shared" si="371"/>
        <v>0</v>
      </c>
      <c r="DS39" s="5">
        <f t="shared" si="371"/>
        <v>0</v>
      </c>
      <c r="DT39" s="7">
        <f t="shared" si="371"/>
        <v>0</v>
      </c>
      <c r="DU39" s="5">
        <f t="shared" si="371"/>
        <v>0</v>
      </c>
      <c r="DV39" s="5">
        <f t="shared" si="371"/>
        <v>0</v>
      </c>
      <c r="DW39" s="5">
        <f t="shared" si="371"/>
        <v>0</v>
      </c>
      <c r="DX39" s="40">
        <f t="shared" si="371"/>
        <v>0</v>
      </c>
      <c r="DY39" s="5">
        <f t="shared" si="371"/>
        <v>0</v>
      </c>
      <c r="DZ39" s="7">
        <f t="shared" si="371"/>
        <v>0</v>
      </c>
      <c r="EA39" s="5">
        <f t="shared" si="371"/>
        <v>0</v>
      </c>
      <c r="EB39" s="7">
        <f t="shared" si="371"/>
        <v>0</v>
      </c>
      <c r="EC39" s="5">
        <f t="shared" si="371"/>
        <v>0</v>
      </c>
      <c r="ED39" s="47">
        <v>0</v>
      </c>
      <c r="EE39" s="47">
        <f t="shared" si="371"/>
        <v>0</v>
      </c>
      <c r="EF39" s="104">
        <f t="shared" si="371"/>
        <v>0</v>
      </c>
      <c r="EG39" s="104">
        <f t="shared" si="371"/>
        <v>0</v>
      </c>
      <c r="EH39" s="105">
        <f t="shared" si="371"/>
        <v>0</v>
      </c>
      <c r="EI39" s="105">
        <f t="shared" si="371"/>
        <v>0</v>
      </c>
    </row>
    <row r="40" spans="1:139" s="109" customFormat="1" ht="30" x14ac:dyDescent="0.25">
      <c r="A40" s="19"/>
      <c r="B40" s="19">
        <v>14</v>
      </c>
      <c r="C40" s="10" t="s">
        <v>188</v>
      </c>
      <c r="D40" s="9">
        <v>11480</v>
      </c>
      <c r="E40" s="6">
        <v>14.23</v>
      </c>
      <c r="F40" s="6">
        <v>1</v>
      </c>
      <c r="G40" s="6"/>
      <c r="H40" s="9">
        <v>1.4</v>
      </c>
      <c r="I40" s="9">
        <v>1.68</v>
      </c>
      <c r="J40" s="9">
        <v>2.23</v>
      </c>
      <c r="K40" s="9">
        <v>2.57</v>
      </c>
      <c r="L40" s="5">
        <v>0</v>
      </c>
      <c r="M40" s="5">
        <f t="shared" si="62"/>
        <v>0</v>
      </c>
      <c r="N40" s="5"/>
      <c r="O40" s="5">
        <f>N40*D40*E40*F40*H40*$O$12</f>
        <v>0</v>
      </c>
      <c r="P40" s="11">
        <v>0</v>
      </c>
      <c r="Q40" s="5">
        <f>P40*D40*E40*F40*H40*$Q$12</f>
        <v>0</v>
      </c>
      <c r="R40" s="5">
        <v>0</v>
      </c>
      <c r="S40" s="5">
        <f>SUM(R40*D40*E40*F40*H40*$S$12)</f>
        <v>0</v>
      </c>
      <c r="T40" s="11"/>
      <c r="U40" s="11">
        <f>SUM(T40*D40*E40*F40*H40*$U$12)</f>
        <v>0</v>
      </c>
      <c r="V40" s="5"/>
      <c r="W40" s="5">
        <f t="shared" si="63"/>
        <v>0</v>
      </c>
      <c r="X40" s="5">
        <v>0</v>
      </c>
      <c r="Y40" s="5">
        <f>SUM(X40*D40*E40*F40*H40*$Y$12)</f>
        <v>0</v>
      </c>
      <c r="Z40" s="5">
        <v>0</v>
      </c>
      <c r="AA40" s="5">
        <f>SUM(Z40*D40*E40*F40*H40*$AA$12)</f>
        <v>0</v>
      </c>
      <c r="AB40" s="5"/>
      <c r="AC40" s="5">
        <f>SUM(AB40*D40*E40*F40*I40*$AC$12)</f>
        <v>0</v>
      </c>
      <c r="AD40" s="11">
        <v>0</v>
      </c>
      <c r="AE40" s="5">
        <f>SUM(AD40*D40*E40*F40*I40*$AE$12)</f>
        <v>0</v>
      </c>
      <c r="AF40" s="5"/>
      <c r="AG40" s="5">
        <f>SUM(AF40*D40*E40*F40*H40*$AG$12)</f>
        <v>0</v>
      </c>
      <c r="AH40" s="11"/>
      <c r="AI40" s="11">
        <f>SUM(AH40*D40*E40*F40*H40*$AI$12)</f>
        <v>0</v>
      </c>
      <c r="AJ40" s="5">
        <v>0</v>
      </c>
      <c r="AK40" s="5">
        <f>SUM(AJ40*D40*E40*F40*H40*$AK$12)</f>
        <v>0</v>
      </c>
      <c r="AL40" s="7"/>
      <c r="AM40" s="5">
        <f>SUM(AL40*D40*E40*F40*H40*$AM$12)</f>
        <v>0</v>
      </c>
      <c r="AN40" s="5">
        <v>0</v>
      </c>
      <c r="AO40" s="5">
        <f>SUM(D40*E40*F40*H40*AN40*$AO$12)</f>
        <v>0</v>
      </c>
      <c r="AP40" s="5"/>
      <c r="AQ40" s="5">
        <f>SUM(AP40*D40*E40*F40*H40*$AQ$12)</f>
        <v>0</v>
      </c>
      <c r="AR40" s="5"/>
      <c r="AS40" s="5">
        <f>SUM(AR40*D40*E40*F40*H40*$AS$12)</f>
        <v>0</v>
      </c>
      <c r="AT40" s="5">
        <v>0</v>
      </c>
      <c r="AU40" s="5">
        <f>SUM(AT40*D40*E40*F40*H40*$AU$12)</f>
        <v>0</v>
      </c>
      <c r="AV40" s="5"/>
      <c r="AW40" s="5">
        <f>SUM(AV40*D40*E40*F40*H40*$AW$12)</f>
        <v>0</v>
      </c>
      <c r="AX40" s="5"/>
      <c r="AY40" s="5">
        <f>SUM(AX40*D40*E40*F40*H40*$AY$12)</f>
        <v>0</v>
      </c>
      <c r="AZ40" s="5"/>
      <c r="BA40" s="5">
        <f>SUM(AZ40*D40*E40*F40*H40*$BA$12)</f>
        <v>0</v>
      </c>
      <c r="BB40" s="5"/>
      <c r="BC40" s="5">
        <f>SUM(BB40*D40*E40*F40*H40*$BC$12)</f>
        <v>0</v>
      </c>
      <c r="BD40" s="5"/>
      <c r="BE40" s="5">
        <f>BD40*D40*E40*F40*H40*$BE$12</f>
        <v>0</v>
      </c>
      <c r="BF40" s="5"/>
      <c r="BG40" s="5">
        <f>BF40*D40*E40*F40*H40*$BG$12</f>
        <v>0</v>
      </c>
      <c r="BH40" s="5"/>
      <c r="BI40" s="5">
        <f>BH40*D40*E40*F40*H40*$BI$12</f>
        <v>0</v>
      </c>
      <c r="BJ40" s="5"/>
      <c r="BK40" s="5">
        <f>SUM(BJ40*D40*E40*F40*H40*$BK$12)</f>
        <v>0</v>
      </c>
      <c r="BL40" s="5"/>
      <c r="BM40" s="5">
        <f>SUM(BL40*D40*E40*F40*H40*$BM$12)</f>
        <v>0</v>
      </c>
      <c r="BN40" s="5"/>
      <c r="BO40" s="5">
        <f>SUM(BN40*D40*E40*F40*H40*$BO$12)</f>
        <v>0</v>
      </c>
      <c r="BP40" s="5"/>
      <c r="BQ40" s="5">
        <f>SUM(BP40*D40*E40*F40*H40*$BQ$12)</f>
        <v>0</v>
      </c>
      <c r="BR40" s="5"/>
      <c r="BS40" s="5">
        <f>SUM(BR40*D40*E40*F40*H40*$BS$12)</f>
        <v>0</v>
      </c>
      <c r="BT40" s="5"/>
      <c r="BU40" s="5">
        <f>BT40*D40*E40*F40*H40*$BU$12</f>
        <v>0</v>
      </c>
      <c r="BV40" s="5">
        <v>0</v>
      </c>
      <c r="BW40" s="5">
        <f>SUM(BV40*D40*E40*F40*H40*$BW$12)</f>
        <v>0</v>
      </c>
      <c r="BX40" s="5">
        <v>0</v>
      </c>
      <c r="BY40" s="5">
        <f>SUM(BX40*D40*E40*F40*H40*$BY$12)</f>
        <v>0</v>
      </c>
      <c r="BZ40" s="5">
        <v>0</v>
      </c>
      <c r="CA40" s="5">
        <f>SUM(BZ40*D40*E40*F40*H40*$CA$12)</f>
        <v>0</v>
      </c>
      <c r="CB40" s="5">
        <v>0</v>
      </c>
      <c r="CC40" s="5">
        <f>SUM(CB40*D40*E40*F40*H40*$CC$12)</f>
        <v>0</v>
      </c>
      <c r="CD40" s="5">
        <v>0</v>
      </c>
      <c r="CE40" s="5">
        <f>CD40*D40*E40*F40*H40*$CE$12</f>
        <v>0</v>
      </c>
      <c r="CF40" s="5"/>
      <c r="CG40" s="5">
        <f>SUM(CF40*D40*E40*F40*H40*$CG$12)</f>
        <v>0</v>
      </c>
      <c r="CH40" s="5">
        <v>0</v>
      </c>
      <c r="CI40" s="5">
        <f>SUM(CH40*D40*E40*F40*I40*$CI$12)</f>
        <v>0</v>
      </c>
      <c r="CJ40" s="5">
        <v>0</v>
      </c>
      <c r="CK40" s="5">
        <f>SUM(CJ40*D40*E40*F40*I40*$CK$12)</f>
        <v>0</v>
      </c>
      <c r="CL40" s="5">
        <v>0</v>
      </c>
      <c r="CM40" s="5">
        <f>SUM(CL40*D40*E40*F40*I40*$CM$12)</f>
        <v>0</v>
      </c>
      <c r="CN40" s="5">
        <v>0</v>
      </c>
      <c r="CO40" s="5">
        <f>SUM(CN40*D40*E40*F40*I40*$CO$12)</f>
        <v>0</v>
      </c>
      <c r="CP40" s="11">
        <v>0</v>
      </c>
      <c r="CQ40" s="5">
        <f>SUM(CP40*D40*E40*F40*I40*$CQ$12)</f>
        <v>0</v>
      </c>
      <c r="CR40" s="5"/>
      <c r="CS40" s="5">
        <f>SUM(CR40*D40*E40*F40*I40*$CS$12)</f>
        <v>0</v>
      </c>
      <c r="CT40" s="5"/>
      <c r="CU40" s="5">
        <f>SUM(CT40*D40*E40*F40*I40*$CU$12)</f>
        <v>0</v>
      </c>
      <c r="CV40" s="5">
        <v>0</v>
      </c>
      <c r="CW40" s="5">
        <f>SUM(CV40*D40*E40*F40*I40*$CW$12)</f>
        <v>0</v>
      </c>
      <c r="CX40" s="5">
        <v>0</v>
      </c>
      <c r="CY40" s="5">
        <f>SUM(CX40*D40*E40*F40*I40*$CY$12)</f>
        <v>0</v>
      </c>
      <c r="CZ40" s="5">
        <v>0</v>
      </c>
      <c r="DA40" s="5">
        <f>SUM(CZ40*D40*E40*F40*I40*$DA$12)</f>
        <v>0</v>
      </c>
      <c r="DB40" s="5">
        <v>0</v>
      </c>
      <c r="DC40" s="5">
        <f>SUM(DB40*D40*E40*F40*I40*$DC$12)</f>
        <v>0</v>
      </c>
      <c r="DD40" s="5">
        <v>0</v>
      </c>
      <c r="DE40" s="5">
        <f>SUM(DD40*D40*E40*F40*I40*$DE$12)</f>
        <v>0</v>
      </c>
      <c r="DF40" s="5">
        <v>0</v>
      </c>
      <c r="DG40" s="5">
        <f>SUM(DF40*D40*E40*F40*I40*$DG$12)</f>
        <v>0</v>
      </c>
      <c r="DH40" s="5">
        <v>0</v>
      </c>
      <c r="DI40" s="5">
        <f>SUM(DH40*D40*E40*F40*I40*$DI$12)</f>
        <v>0</v>
      </c>
      <c r="DJ40" s="5"/>
      <c r="DK40" s="5">
        <f>SUM(DJ40*D40*E40*F40*I40*$DK$12)</f>
        <v>0</v>
      </c>
      <c r="DL40" s="5"/>
      <c r="DM40" s="5">
        <f>DL40*D40*E40*F40*I40*$DM$12</f>
        <v>0</v>
      </c>
      <c r="DN40" s="11"/>
      <c r="DO40" s="5">
        <f>SUM(DN40*D40*E40*F40*I40*$DO$12)</f>
        <v>0</v>
      </c>
      <c r="DP40" s="5">
        <v>0</v>
      </c>
      <c r="DQ40" s="5">
        <f>SUM(DP40*D40*E40*F40*I40*$DQ$12)</f>
        <v>0</v>
      </c>
      <c r="DR40" s="5">
        <v>0</v>
      </c>
      <c r="DS40" s="5">
        <f>SUM(DR40*D40*E40*F40*J40*$DS$12)</f>
        <v>0</v>
      </c>
      <c r="DT40" s="5">
        <v>0</v>
      </c>
      <c r="DU40" s="5">
        <f>SUM(DT40*D40*E40*F40*K40*$DU$12)</f>
        <v>0</v>
      </c>
      <c r="DV40" s="7"/>
      <c r="DW40" s="5">
        <f>SUM(DV40*D40*E40*F40*H40*$DW$12)</f>
        <v>0</v>
      </c>
      <c r="DX40" s="11"/>
      <c r="DY40" s="5">
        <f>SUM(DX40*D40*E40*F40*H40*$DY$12)</f>
        <v>0</v>
      </c>
      <c r="DZ40" s="5"/>
      <c r="EA40" s="5">
        <f>SUM(DZ40*D40*E40*F40*H40*$EA$12)</f>
        <v>0</v>
      </c>
      <c r="EB40" s="5"/>
      <c r="EC40" s="5">
        <f>SUM(EB40*D40*E40*F40*H40*$EC$12)</f>
        <v>0</v>
      </c>
      <c r="ED40" s="5"/>
      <c r="EE40" s="5">
        <f t="shared" si="61"/>
        <v>0</v>
      </c>
      <c r="EF40" s="107"/>
      <c r="EG40" s="106">
        <f t="shared" si="64"/>
        <v>0</v>
      </c>
      <c r="EH40" s="108">
        <f t="shared" si="65"/>
        <v>0</v>
      </c>
      <c r="EI40" s="108">
        <f t="shared" si="65"/>
        <v>0</v>
      </c>
    </row>
    <row r="41" spans="1:139" s="17" customFormat="1" ht="60" x14ac:dyDescent="0.25">
      <c r="A41" s="19"/>
      <c r="B41" s="19">
        <v>15</v>
      </c>
      <c r="C41" s="10" t="s">
        <v>189</v>
      </c>
      <c r="D41" s="9">
        <v>11480</v>
      </c>
      <c r="E41" s="6">
        <v>10.34</v>
      </c>
      <c r="F41" s="6">
        <v>1</v>
      </c>
      <c r="G41" s="6"/>
      <c r="H41" s="9">
        <v>1.4</v>
      </c>
      <c r="I41" s="9">
        <v>1.68</v>
      </c>
      <c r="J41" s="9">
        <v>2.23</v>
      </c>
      <c r="K41" s="9">
        <v>2.57</v>
      </c>
      <c r="L41" s="5"/>
      <c r="M41" s="5">
        <f t="shared" si="62"/>
        <v>0</v>
      </c>
      <c r="N41" s="5"/>
      <c r="O41" s="5">
        <f>N41*D41*E41*F41*H41*$O$12</f>
        <v>0</v>
      </c>
      <c r="P41" s="11"/>
      <c r="Q41" s="5">
        <f>P41*D41*E41*F41*H41*$Q$12</f>
        <v>0</v>
      </c>
      <c r="R41" s="5"/>
      <c r="S41" s="5">
        <f>SUM(R41*D41*E41*F41*H41*$S$12)</f>
        <v>0</v>
      </c>
      <c r="T41" s="11"/>
      <c r="U41" s="11">
        <f>SUM(T41*D41*E41*F41*H41*$U$12)</f>
        <v>0</v>
      </c>
      <c r="V41" s="5"/>
      <c r="W41" s="5">
        <f t="shared" si="63"/>
        <v>0</v>
      </c>
      <c r="X41" s="5"/>
      <c r="Y41" s="5">
        <f>SUM(X41*D41*E41*F41*H41*$Y$12)</f>
        <v>0</v>
      </c>
      <c r="Z41" s="5"/>
      <c r="AA41" s="5">
        <f>SUM(Z41*D41*E41*F41*H41*$AA$12)</f>
        <v>0</v>
      </c>
      <c r="AB41" s="5"/>
      <c r="AC41" s="5">
        <f>SUM(AB41*D41*E41*F41*I41*$AC$12)</f>
        <v>0</v>
      </c>
      <c r="AD41" s="11"/>
      <c r="AE41" s="5">
        <f>SUM(AD41*D41*E41*F41*I41*$AE$12)</f>
        <v>0</v>
      </c>
      <c r="AF41" s="5"/>
      <c r="AG41" s="5">
        <f>SUM(AF41*D41*E41*F41*H41*$AG$12)</f>
        <v>0</v>
      </c>
      <c r="AH41" s="11"/>
      <c r="AI41" s="11">
        <f>SUM(AH41*D41*E41*F41*H41*$AI$12)</f>
        <v>0</v>
      </c>
      <c r="AJ41" s="5"/>
      <c r="AK41" s="5">
        <f>SUM(AJ41*D41*E41*F41*H41*$AK$12)</f>
        <v>0</v>
      </c>
      <c r="AL41" s="5"/>
      <c r="AM41" s="5">
        <f>SUM(AL41*D41*E41*F41*H41*$AM$12)</f>
        <v>0</v>
      </c>
      <c r="AN41" s="5"/>
      <c r="AO41" s="5">
        <f>SUM(D41*E41*F41*H41*AN41*$AO$12)</f>
        <v>0</v>
      </c>
      <c r="AP41" s="5"/>
      <c r="AQ41" s="5">
        <f>SUM(AP41*D41*E41*F41*H41*$AQ$12)</f>
        <v>0</v>
      </c>
      <c r="AR41" s="5"/>
      <c r="AS41" s="5">
        <f>SUM(AR41*D41*E41*F41*H41*$AS$12)</f>
        <v>0</v>
      </c>
      <c r="AT41" s="5"/>
      <c r="AU41" s="5">
        <f>SUM(AT41*D41*E41*F41*H41*$AU$12)</f>
        <v>0</v>
      </c>
      <c r="AV41" s="5"/>
      <c r="AW41" s="5">
        <f>SUM(AV41*D41*E41*F41*H41*$AW$12)</f>
        <v>0</v>
      </c>
      <c r="AX41" s="5"/>
      <c r="AY41" s="5">
        <f>SUM(AX41*D41*E41*F41*H41*$AY$12)</f>
        <v>0</v>
      </c>
      <c r="AZ41" s="5"/>
      <c r="BA41" s="5">
        <f>SUM(AZ41*D41*E41*F41*H41*$BA$12)</f>
        <v>0</v>
      </c>
      <c r="BB41" s="5"/>
      <c r="BC41" s="5">
        <f>SUM(BB41*D41*E41*F41*H41*$BC$12)</f>
        <v>0</v>
      </c>
      <c r="BD41" s="5"/>
      <c r="BE41" s="5">
        <f>BD41*D41*E41*F41*H41*$BE$12</f>
        <v>0</v>
      </c>
      <c r="BF41" s="5"/>
      <c r="BG41" s="5">
        <f>BF41*D41*E41*F41*H41*$BG$12</f>
        <v>0</v>
      </c>
      <c r="BH41" s="5"/>
      <c r="BI41" s="5">
        <f>BH41*D41*E41*F41*H41*$BI$12</f>
        <v>0</v>
      </c>
      <c r="BJ41" s="5"/>
      <c r="BK41" s="5">
        <f>SUM(BJ41*D41*E41*F41*H41*$BK$12)</f>
        <v>0</v>
      </c>
      <c r="BL41" s="5"/>
      <c r="BM41" s="5">
        <f>SUM(BL41*D41*E41*F41*H41*$BM$12)</f>
        <v>0</v>
      </c>
      <c r="BN41" s="5"/>
      <c r="BO41" s="5">
        <f>SUM(BN41*D41*E41*F41*H41*$BO$12)</f>
        <v>0</v>
      </c>
      <c r="BP41" s="5"/>
      <c r="BQ41" s="5">
        <f>SUM(BP41*D41*E41*F41*H41*$BQ$12)</f>
        <v>0</v>
      </c>
      <c r="BR41" s="5"/>
      <c r="BS41" s="5">
        <f>SUM(BR41*D41*E41*F41*H41*$BS$12)</f>
        <v>0</v>
      </c>
      <c r="BT41" s="5"/>
      <c r="BU41" s="5">
        <f>BT41*D41*E41*F41*H41*$BU$12</f>
        <v>0</v>
      </c>
      <c r="BV41" s="5"/>
      <c r="BW41" s="5">
        <f>SUM(BV41*D41*E41*F41*H41*$BW$12)</f>
        <v>0</v>
      </c>
      <c r="BX41" s="5"/>
      <c r="BY41" s="5">
        <f>SUM(BX41*D41*E41*F41*H41*$BY$12)</f>
        <v>0</v>
      </c>
      <c r="BZ41" s="5"/>
      <c r="CA41" s="5">
        <f>SUM(BZ41*D41*E41*F41*H41*$CA$12)</f>
        <v>0</v>
      </c>
      <c r="CB41" s="5"/>
      <c r="CC41" s="5">
        <f>SUM(CB41*D41*E41*F41*H41*$CC$12)</f>
        <v>0</v>
      </c>
      <c r="CD41" s="5"/>
      <c r="CE41" s="5">
        <f>CD41*D41*E41*F41*H41*$CE$12</f>
        <v>0</v>
      </c>
      <c r="CF41" s="5"/>
      <c r="CG41" s="5">
        <f>SUM(CF41*D41*E41*F41*H41*$CG$12)</f>
        <v>0</v>
      </c>
      <c r="CH41" s="5"/>
      <c r="CI41" s="5">
        <f>SUM(CH41*D41*E41*F41*I41*$CI$12)</f>
        <v>0</v>
      </c>
      <c r="CJ41" s="5"/>
      <c r="CK41" s="5">
        <f>SUM(CJ41*D41*E41*F41*I41*$CK$12)</f>
        <v>0</v>
      </c>
      <c r="CL41" s="5"/>
      <c r="CM41" s="5">
        <f>SUM(CL41*D41*E41*F41*I41*$CM$12)</f>
        <v>0</v>
      </c>
      <c r="CN41" s="5"/>
      <c r="CO41" s="5">
        <f>SUM(CN41*D41*E41*F41*I41*$CO$12)</f>
        <v>0</v>
      </c>
      <c r="CP41" s="11"/>
      <c r="CQ41" s="5">
        <f>SUM(CP41*D41*E41*F41*I41*$CQ$12)</f>
        <v>0</v>
      </c>
      <c r="CR41" s="5"/>
      <c r="CS41" s="5">
        <f>SUM(CR41*D41*E41*F41*I41*$CS$12)</f>
        <v>0</v>
      </c>
      <c r="CT41" s="5"/>
      <c r="CU41" s="5">
        <f>SUM(CT41*D41*E41*F41*I41*$CU$12)</f>
        <v>0</v>
      </c>
      <c r="CV41" s="5"/>
      <c r="CW41" s="5">
        <f>SUM(CV41*D41*E41*F41*I41*$CW$12)</f>
        <v>0</v>
      </c>
      <c r="CX41" s="5"/>
      <c r="CY41" s="5">
        <f>SUM(CX41*D41*E41*F41*I41*$CY$12)</f>
        <v>0</v>
      </c>
      <c r="CZ41" s="5"/>
      <c r="DA41" s="5">
        <f>SUM(CZ41*D41*E41*F41*I41*$DA$12)</f>
        <v>0</v>
      </c>
      <c r="DB41" s="5"/>
      <c r="DC41" s="5">
        <f>SUM(DB41*D41*E41*F41*I41*$DC$12)</f>
        <v>0</v>
      </c>
      <c r="DD41" s="5"/>
      <c r="DE41" s="5">
        <f>SUM(DD41*D41*E41*F41*I41*$DE$12)</f>
        <v>0</v>
      </c>
      <c r="DF41" s="5"/>
      <c r="DG41" s="5">
        <f>SUM(DF41*D41*E41*F41*I41*$DG$12)</f>
        <v>0</v>
      </c>
      <c r="DH41" s="5"/>
      <c r="DI41" s="5">
        <f>SUM(DH41*D41*E41*F41*I41*$DI$12)</f>
        <v>0</v>
      </c>
      <c r="DJ41" s="5"/>
      <c r="DK41" s="5">
        <f>SUM(DJ41*D41*E41*F41*I41*$DK$12)</f>
        <v>0</v>
      </c>
      <c r="DL41" s="5"/>
      <c r="DM41" s="5">
        <f>DL41*D41*E41*F41*I41*$DM$12</f>
        <v>0</v>
      </c>
      <c r="DN41" s="11"/>
      <c r="DO41" s="5">
        <f>SUM(DN41*D41*E41*F41*I41*$DO$12)</f>
        <v>0</v>
      </c>
      <c r="DP41" s="5"/>
      <c r="DQ41" s="5">
        <f>SUM(DP41*D41*E41*F41*I41*$DQ$12)</f>
        <v>0</v>
      </c>
      <c r="DR41" s="5"/>
      <c r="DS41" s="5">
        <f>SUM(DR41*D41*E41*F41*J41*$DS$12)</f>
        <v>0</v>
      </c>
      <c r="DT41" s="5"/>
      <c r="DU41" s="5">
        <f>SUM(DT41*D41*E41*F41*K41*$DU$12)</f>
        <v>0</v>
      </c>
      <c r="DV41" s="5"/>
      <c r="DW41" s="5">
        <f>SUM(DV41*D41*E41*F41*H41*$DW$12)</f>
        <v>0</v>
      </c>
      <c r="DX41" s="11"/>
      <c r="DY41" s="5">
        <f>SUM(DX41*D41*E41*F41*H41*$DY$12)</f>
        <v>0</v>
      </c>
      <c r="DZ41" s="5"/>
      <c r="EA41" s="5">
        <f>SUM(DZ41*D41*E41*F41*H41*$EA$12)</f>
        <v>0</v>
      </c>
      <c r="EB41" s="5"/>
      <c r="EC41" s="5">
        <f>SUM(EB41*D41*E41*F41*H41*$EC$12)</f>
        <v>0</v>
      </c>
      <c r="ED41" s="5"/>
      <c r="EE41" s="5">
        <f t="shared" si="61"/>
        <v>0</v>
      </c>
      <c r="EF41" s="107"/>
      <c r="EG41" s="106">
        <f t="shared" si="64"/>
        <v>0</v>
      </c>
      <c r="EH41" s="108">
        <f t="shared" si="65"/>
        <v>0</v>
      </c>
      <c r="EI41" s="108">
        <f t="shared" si="65"/>
        <v>0</v>
      </c>
    </row>
    <row r="42" spans="1:139" s="17" customFormat="1" ht="60" x14ac:dyDescent="0.25">
      <c r="A42" s="19"/>
      <c r="B42" s="19">
        <v>16</v>
      </c>
      <c r="C42" s="8" t="s">
        <v>190</v>
      </c>
      <c r="D42" s="9">
        <v>11480</v>
      </c>
      <c r="E42" s="4">
        <v>7.95</v>
      </c>
      <c r="F42" s="6">
        <v>1</v>
      </c>
      <c r="G42" s="6"/>
      <c r="H42" s="9">
        <v>1.4</v>
      </c>
      <c r="I42" s="9">
        <v>1.68</v>
      </c>
      <c r="J42" s="9">
        <v>2.23</v>
      </c>
      <c r="K42" s="9">
        <v>2.57</v>
      </c>
      <c r="L42" s="5"/>
      <c r="M42" s="5">
        <f t="shared" si="62"/>
        <v>0</v>
      </c>
      <c r="N42" s="5"/>
      <c r="O42" s="5">
        <f>N42*D42*E42*F42*H42*$O$12</f>
        <v>0</v>
      </c>
      <c r="P42" s="11"/>
      <c r="Q42" s="5">
        <f>P42*D42*E42*F42*H42*$Q$12</f>
        <v>0</v>
      </c>
      <c r="R42" s="5"/>
      <c r="S42" s="5">
        <f>SUM(R42*D42*E42*F42*H42*$S$12)</f>
        <v>0</v>
      </c>
      <c r="T42" s="11"/>
      <c r="U42" s="11">
        <f>SUM(T42*D42*E42*F42*H42*$U$12)</f>
        <v>0</v>
      </c>
      <c r="V42" s="5"/>
      <c r="W42" s="5">
        <f t="shared" si="63"/>
        <v>0</v>
      </c>
      <c r="X42" s="5"/>
      <c r="Y42" s="5">
        <f>SUM(X42*D42*E42*F42*H42*$Y$12)</f>
        <v>0</v>
      </c>
      <c r="Z42" s="5"/>
      <c r="AA42" s="5">
        <f>SUM(Z42*D42*E42*F42*H42*$AA$12)</f>
        <v>0</v>
      </c>
      <c r="AB42" s="5"/>
      <c r="AC42" s="5">
        <f>SUM(AB42*D42*E42*F42*I42*$AC$12)</f>
        <v>0</v>
      </c>
      <c r="AD42" s="11"/>
      <c r="AE42" s="5">
        <f>SUM(AD42*D42*E42*F42*I42*$AE$12)</f>
        <v>0</v>
      </c>
      <c r="AF42" s="5"/>
      <c r="AG42" s="5">
        <f>SUM(AF42*D42*E42*F42*H42*$AG$12)</f>
        <v>0</v>
      </c>
      <c r="AH42" s="11"/>
      <c r="AI42" s="11">
        <f>SUM(AH42*D42*E42*F42*H42*$AI$12)</f>
        <v>0</v>
      </c>
      <c r="AJ42" s="5"/>
      <c r="AK42" s="5">
        <f>SUM(AJ42*D42*E42*F42*H42*$AK$12)</f>
        <v>0</v>
      </c>
      <c r="AL42" s="5"/>
      <c r="AM42" s="5">
        <f>SUM(AL42*D42*E42*F42*H42*$AM$12)</f>
        <v>0</v>
      </c>
      <c r="AN42" s="5"/>
      <c r="AO42" s="5">
        <f>SUM(D42*E42*F42*H42*AN42*$AO$12)</f>
        <v>0</v>
      </c>
      <c r="AP42" s="5"/>
      <c r="AQ42" s="5">
        <f>SUM(AP42*D42*E42*F42*H42*$AQ$12)</f>
        <v>0</v>
      </c>
      <c r="AR42" s="5"/>
      <c r="AS42" s="5">
        <f>SUM(AR42*D42*E42*F42*H42*$AS$12)</f>
        <v>0</v>
      </c>
      <c r="AT42" s="5"/>
      <c r="AU42" s="5">
        <f>SUM(AT42*D42*E42*F42*H42*$AU$12)</f>
        <v>0</v>
      </c>
      <c r="AV42" s="5"/>
      <c r="AW42" s="5">
        <f>SUM(AV42*D42*E42*F42*H42*$AW$12)</f>
        <v>0</v>
      </c>
      <c r="AX42" s="5"/>
      <c r="AY42" s="5">
        <f>SUM(AX42*D42*E42*F42*H42*$AY$12)</f>
        <v>0</v>
      </c>
      <c r="AZ42" s="5"/>
      <c r="BA42" s="5">
        <f>SUM(AZ42*D42*E42*F42*H42*$BA$12)</f>
        <v>0</v>
      </c>
      <c r="BB42" s="5"/>
      <c r="BC42" s="5">
        <f>SUM(BB42*D42*E42*F42*H42*$BC$12)</f>
        <v>0</v>
      </c>
      <c r="BD42" s="5"/>
      <c r="BE42" s="5">
        <f>BD42*D42*E42*F42*H42*$BE$12</f>
        <v>0</v>
      </c>
      <c r="BF42" s="5"/>
      <c r="BG42" s="5">
        <f>BF42*D42*E42*F42*H42*$BG$12</f>
        <v>0</v>
      </c>
      <c r="BH42" s="5"/>
      <c r="BI42" s="5">
        <f>BH42*D42*E42*F42*H42*$BI$12</f>
        <v>0</v>
      </c>
      <c r="BJ42" s="5"/>
      <c r="BK42" s="5">
        <f>SUM(BJ42*D42*E42*F42*H42*$BK$12)</f>
        <v>0</v>
      </c>
      <c r="BL42" s="5"/>
      <c r="BM42" s="5">
        <f>SUM(BL42*D42*E42*F42*H42*$BM$12)</f>
        <v>0</v>
      </c>
      <c r="BN42" s="5"/>
      <c r="BO42" s="5">
        <f>SUM(BN42*D42*E42*F42*H42*$BO$12)</f>
        <v>0</v>
      </c>
      <c r="BP42" s="5"/>
      <c r="BQ42" s="5">
        <f>SUM(BP42*D42*E42*F42*H42*$BQ$12)</f>
        <v>0</v>
      </c>
      <c r="BR42" s="5"/>
      <c r="BS42" s="5">
        <f>SUM(BR42*D42*E42*F42*H42*$BS$12)</f>
        <v>0</v>
      </c>
      <c r="BT42" s="5"/>
      <c r="BU42" s="5">
        <f>BT42*D42*E42*F42*H42*$BU$12</f>
        <v>0</v>
      </c>
      <c r="BV42" s="5"/>
      <c r="BW42" s="5">
        <f>SUM(BV42*D42*E42*F42*H42*$BW$12)</f>
        <v>0</v>
      </c>
      <c r="BX42" s="5"/>
      <c r="BY42" s="5">
        <f>SUM(BX42*D42*E42*F42*H42*$BY$12)</f>
        <v>0</v>
      </c>
      <c r="BZ42" s="5"/>
      <c r="CA42" s="5">
        <f>SUM(BZ42*D42*E42*F42*H42*$CA$12)</f>
        <v>0</v>
      </c>
      <c r="CB42" s="5"/>
      <c r="CC42" s="5">
        <f>SUM(CB42*D42*E42*F42*H42*$CC$12)</f>
        <v>0</v>
      </c>
      <c r="CD42" s="5"/>
      <c r="CE42" s="5">
        <f>CD42*D42*E42*F42*H42*$CE$12</f>
        <v>0</v>
      </c>
      <c r="CF42" s="5"/>
      <c r="CG42" s="5">
        <f>SUM(CF42*D42*E42*F42*H42*$CG$12)</f>
        <v>0</v>
      </c>
      <c r="CH42" s="5"/>
      <c r="CI42" s="5">
        <f>SUM(CH42*D42*E42*F42*I42*$CI$12)</f>
        <v>0</v>
      </c>
      <c r="CJ42" s="5"/>
      <c r="CK42" s="5">
        <f>SUM(CJ42*D42*E42*F42*I42*$CK$12)</f>
        <v>0</v>
      </c>
      <c r="CL42" s="5"/>
      <c r="CM42" s="5">
        <f>SUM(CL42*D42*E42*F42*I42*$CM$12)</f>
        <v>0</v>
      </c>
      <c r="CN42" s="5"/>
      <c r="CO42" s="5">
        <f>SUM(CN42*D42*E42*F42*I42*$CO$12)</f>
        <v>0</v>
      </c>
      <c r="CP42" s="11"/>
      <c r="CQ42" s="5">
        <f>SUM(CP42*D42*E42*F42*I42*$CQ$12)</f>
        <v>0</v>
      </c>
      <c r="CR42" s="5"/>
      <c r="CS42" s="5">
        <f>SUM(CR42*D42*E42*F42*I42*$CS$12)</f>
        <v>0</v>
      </c>
      <c r="CT42" s="5"/>
      <c r="CU42" s="5">
        <f>SUM(CT42*D42*E42*F42*I42*$CU$12)</f>
        <v>0</v>
      </c>
      <c r="CV42" s="5"/>
      <c r="CW42" s="5">
        <f>SUM(CV42*D42*E42*F42*I42*$CW$12)</f>
        <v>0</v>
      </c>
      <c r="CX42" s="5"/>
      <c r="CY42" s="5">
        <f>SUM(CX42*D42*E42*F42*I42*$CY$12)</f>
        <v>0</v>
      </c>
      <c r="CZ42" s="5"/>
      <c r="DA42" s="5">
        <f>SUM(CZ42*D42*E42*F42*I42*$DA$12)</f>
        <v>0</v>
      </c>
      <c r="DB42" s="5"/>
      <c r="DC42" s="5">
        <f>SUM(DB42*D42*E42*F42*I42*$DC$12)</f>
        <v>0</v>
      </c>
      <c r="DD42" s="5"/>
      <c r="DE42" s="5">
        <f>SUM(DD42*D42*E42*F42*I42*$DE$12)</f>
        <v>0</v>
      </c>
      <c r="DF42" s="5"/>
      <c r="DG42" s="5">
        <f>SUM(DF42*D42*E42*F42*I42*$DG$12)</f>
        <v>0</v>
      </c>
      <c r="DH42" s="5"/>
      <c r="DI42" s="5">
        <f>SUM(DH42*D42*E42*F42*I42*$DI$12)</f>
        <v>0</v>
      </c>
      <c r="DJ42" s="5"/>
      <c r="DK42" s="5">
        <f>SUM(DJ42*D42*E42*F42*I42*$DK$12)</f>
        <v>0</v>
      </c>
      <c r="DL42" s="5"/>
      <c r="DM42" s="5">
        <f>DL42*D42*E42*F42*I42*$DM$12</f>
        <v>0</v>
      </c>
      <c r="DN42" s="11"/>
      <c r="DO42" s="5">
        <f>SUM(DN42*D42*E42*F42*I42*$DO$12)</f>
        <v>0</v>
      </c>
      <c r="DP42" s="5"/>
      <c r="DQ42" s="5">
        <f>SUM(DP42*D42*E42*F42*I42*$DQ$12)</f>
        <v>0</v>
      </c>
      <c r="DR42" s="5"/>
      <c r="DS42" s="5">
        <f>SUM(DR42*D42*E42*F42*J42*$DS$12)</f>
        <v>0</v>
      </c>
      <c r="DT42" s="5"/>
      <c r="DU42" s="5">
        <f>SUM(DT42*D42*E42*F42*K42*$DU$12)</f>
        <v>0</v>
      </c>
      <c r="DV42" s="5"/>
      <c r="DW42" s="5">
        <f>SUM(DV42*D42*E42*F42*H42*$DW$12)</f>
        <v>0</v>
      </c>
      <c r="DX42" s="11"/>
      <c r="DY42" s="5">
        <f>SUM(DX42*D42*E42*F42*H42*$DY$12)</f>
        <v>0</v>
      </c>
      <c r="DZ42" s="5"/>
      <c r="EA42" s="5">
        <f>SUM(DZ42*D42*E42*F42*H42*$EA$12)</f>
        <v>0</v>
      </c>
      <c r="EB42" s="5"/>
      <c r="EC42" s="5">
        <f>SUM(EB42*D42*E42*F42*H42*$EC$12)</f>
        <v>0</v>
      </c>
      <c r="ED42" s="5"/>
      <c r="EE42" s="5">
        <f t="shared" si="61"/>
        <v>0</v>
      </c>
      <c r="EF42" s="107"/>
      <c r="EG42" s="106">
        <f t="shared" si="64"/>
        <v>0</v>
      </c>
      <c r="EH42" s="108">
        <f t="shared" si="65"/>
        <v>0</v>
      </c>
      <c r="EI42" s="108">
        <f t="shared" si="65"/>
        <v>0</v>
      </c>
    </row>
    <row r="43" spans="1:139" s="109" customFormat="1" ht="14.25" x14ac:dyDescent="0.2">
      <c r="A43" s="50">
        <v>9</v>
      </c>
      <c r="B43" s="50"/>
      <c r="C43" s="54" t="s">
        <v>191</v>
      </c>
      <c r="D43" s="55">
        <v>11480</v>
      </c>
      <c r="E43" s="51">
        <v>1.42</v>
      </c>
      <c r="F43" s="46">
        <v>1</v>
      </c>
      <c r="G43" s="2"/>
      <c r="H43" s="55"/>
      <c r="I43" s="55"/>
      <c r="J43" s="55"/>
      <c r="K43" s="55">
        <v>2.57</v>
      </c>
      <c r="L43" s="7">
        <f>SUM(L44:L45)</f>
        <v>0</v>
      </c>
      <c r="M43" s="7">
        <f t="shared" ref="M43:DK43" si="372">SUM(M44:M45)</f>
        <v>0</v>
      </c>
      <c r="N43" s="7">
        <f t="shared" si="372"/>
        <v>70</v>
      </c>
      <c r="O43" s="7">
        <f t="shared" si="372"/>
        <v>1552555.2</v>
      </c>
      <c r="P43" s="40">
        <f t="shared" si="372"/>
        <v>0</v>
      </c>
      <c r="Q43" s="7">
        <f t="shared" si="372"/>
        <v>0</v>
      </c>
      <c r="R43" s="7">
        <f t="shared" si="372"/>
        <v>0</v>
      </c>
      <c r="S43" s="7">
        <f t="shared" si="372"/>
        <v>0</v>
      </c>
      <c r="T43" s="52">
        <f t="shared" si="372"/>
        <v>0</v>
      </c>
      <c r="U43" s="52">
        <f t="shared" si="372"/>
        <v>0</v>
      </c>
      <c r="V43" s="7">
        <f t="shared" si="372"/>
        <v>0</v>
      </c>
      <c r="W43" s="7">
        <f t="shared" si="372"/>
        <v>0</v>
      </c>
      <c r="X43" s="7">
        <f t="shared" si="372"/>
        <v>0</v>
      </c>
      <c r="Y43" s="7">
        <f t="shared" si="372"/>
        <v>0</v>
      </c>
      <c r="Z43" s="7">
        <f t="shared" si="372"/>
        <v>0</v>
      </c>
      <c r="AA43" s="7">
        <f t="shared" si="372"/>
        <v>0</v>
      </c>
      <c r="AB43" s="7">
        <f t="shared" si="372"/>
        <v>0</v>
      </c>
      <c r="AC43" s="7">
        <f t="shared" si="372"/>
        <v>0</v>
      </c>
      <c r="AD43" s="40">
        <f t="shared" si="372"/>
        <v>0</v>
      </c>
      <c r="AE43" s="7">
        <f t="shared" si="372"/>
        <v>0</v>
      </c>
      <c r="AF43" s="7">
        <f t="shared" si="372"/>
        <v>0</v>
      </c>
      <c r="AG43" s="7">
        <f t="shared" si="372"/>
        <v>0</v>
      </c>
      <c r="AH43" s="52">
        <f t="shared" si="372"/>
        <v>0</v>
      </c>
      <c r="AI43" s="52">
        <f t="shared" si="372"/>
        <v>0</v>
      </c>
      <c r="AJ43" s="7">
        <f>SUM(AJ44:AJ45)</f>
        <v>0</v>
      </c>
      <c r="AK43" s="7">
        <f>SUM(AK44:AK45)</f>
        <v>0</v>
      </c>
      <c r="AL43" s="7">
        <f>SUM(AL44:AL45)</f>
        <v>0</v>
      </c>
      <c r="AM43" s="7">
        <f>SUM(AM44:AM45)</f>
        <v>0</v>
      </c>
      <c r="AN43" s="7">
        <f t="shared" si="372"/>
        <v>0</v>
      </c>
      <c r="AO43" s="7">
        <f t="shared" si="372"/>
        <v>0</v>
      </c>
      <c r="AP43" s="7">
        <f t="shared" si="372"/>
        <v>0</v>
      </c>
      <c r="AQ43" s="7">
        <f t="shared" si="372"/>
        <v>0</v>
      </c>
      <c r="AR43" s="7">
        <f t="shared" si="372"/>
        <v>0</v>
      </c>
      <c r="AS43" s="7">
        <f t="shared" si="372"/>
        <v>0</v>
      </c>
      <c r="AT43" s="7">
        <f t="shared" si="372"/>
        <v>0</v>
      </c>
      <c r="AU43" s="7">
        <f>SUM(AU44:AU45)</f>
        <v>0</v>
      </c>
      <c r="AV43" s="7">
        <f t="shared" ref="AV43:CH43" si="373">SUM(AV44:AV45)</f>
        <v>0</v>
      </c>
      <c r="AW43" s="7">
        <f t="shared" si="373"/>
        <v>0</v>
      </c>
      <c r="AX43" s="7">
        <f t="shared" si="373"/>
        <v>0</v>
      </c>
      <c r="AY43" s="7">
        <f t="shared" si="373"/>
        <v>0</v>
      </c>
      <c r="AZ43" s="7">
        <f t="shared" si="373"/>
        <v>0</v>
      </c>
      <c r="BA43" s="7">
        <f t="shared" si="373"/>
        <v>0</v>
      </c>
      <c r="BB43" s="7">
        <f t="shared" si="373"/>
        <v>0</v>
      </c>
      <c r="BC43" s="7">
        <f t="shared" si="373"/>
        <v>0</v>
      </c>
      <c r="BD43" s="7">
        <f t="shared" si="373"/>
        <v>0</v>
      </c>
      <c r="BE43" s="7">
        <f t="shared" si="373"/>
        <v>0</v>
      </c>
      <c r="BF43" s="7">
        <f t="shared" si="373"/>
        <v>0</v>
      </c>
      <c r="BG43" s="7">
        <f t="shared" si="373"/>
        <v>0</v>
      </c>
      <c r="BH43" s="7">
        <f t="shared" si="373"/>
        <v>0</v>
      </c>
      <c r="BI43" s="7">
        <f t="shared" si="373"/>
        <v>0</v>
      </c>
      <c r="BJ43" s="7">
        <f t="shared" si="373"/>
        <v>0</v>
      </c>
      <c r="BK43" s="7">
        <f t="shared" si="373"/>
        <v>0</v>
      </c>
      <c r="BL43" s="7">
        <f t="shared" si="373"/>
        <v>0</v>
      </c>
      <c r="BM43" s="7">
        <f t="shared" si="373"/>
        <v>0</v>
      </c>
      <c r="BN43" s="7">
        <f t="shared" si="373"/>
        <v>0</v>
      </c>
      <c r="BO43" s="7">
        <f t="shared" si="373"/>
        <v>0</v>
      </c>
      <c r="BP43" s="7">
        <f t="shared" si="373"/>
        <v>0</v>
      </c>
      <c r="BQ43" s="7">
        <f t="shared" si="373"/>
        <v>0</v>
      </c>
      <c r="BR43" s="7">
        <f t="shared" si="373"/>
        <v>0</v>
      </c>
      <c r="BS43" s="7">
        <f t="shared" si="373"/>
        <v>0</v>
      </c>
      <c r="BT43" s="7">
        <f t="shared" si="373"/>
        <v>0</v>
      </c>
      <c r="BU43" s="7">
        <f t="shared" si="373"/>
        <v>0</v>
      </c>
      <c r="BV43" s="7">
        <f t="shared" si="373"/>
        <v>0</v>
      </c>
      <c r="BW43" s="7">
        <f t="shared" si="373"/>
        <v>0</v>
      </c>
      <c r="BX43" s="7">
        <f t="shared" si="373"/>
        <v>0</v>
      </c>
      <c r="BY43" s="7">
        <f t="shared" si="373"/>
        <v>0</v>
      </c>
      <c r="BZ43" s="7">
        <f t="shared" si="373"/>
        <v>0</v>
      </c>
      <c r="CA43" s="7">
        <f t="shared" si="373"/>
        <v>0</v>
      </c>
      <c r="CB43" s="7">
        <f t="shared" si="373"/>
        <v>0</v>
      </c>
      <c r="CC43" s="7">
        <f t="shared" si="373"/>
        <v>0</v>
      </c>
      <c r="CD43" s="7">
        <f t="shared" si="373"/>
        <v>0</v>
      </c>
      <c r="CE43" s="7">
        <f t="shared" si="373"/>
        <v>0</v>
      </c>
      <c r="CF43" s="7">
        <f t="shared" si="373"/>
        <v>0</v>
      </c>
      <c r="CG43" s="7">
        <f t="shared" si="373"/>
        <v>0</v>
      </c>
      <c r="CH43" s="7">
        <f t="shared" si="373"/>
        <v>0</v>
      </c>
      <c r="CI43" s="7">
        <f t="shared" si="372"/>
        <v>0</v>
      </c>
      <c r="CJ43" s="7">
        <f>SUM(CJ44:CJ45)</f>
        <v>0</v>
      </c>
      <c r="CK43" s="7">
        <f>SUM(CK44:CK45)</f>
        <v>0</v>
      </c>
      <c r="CL43" s="7">
        <f>SUM(CL44:CL45)</f>
        <v>0</v>
      </c>
      <c r="CM43" s="7">
        <f>SUM(CM44:CM45)</f>
        <v>0</v>
      </c>
      <c r="CN43" s="7">
        <f t="shared" si="372"/>
        <v>0</v>
      </c>
      <c r="CO43" s="7">
        <f t="shared" si="372"/>
        <v>0</v>
      </c>
      <c r="CP43" s="40">
        <f>SUM(CP44:CP45)</f>
        <v>54</v>
      </c>
      <c r="CQ43" s="7">
        <f>SUM(CQ44:CQ45)</f>
        <v>1437222.5279999999</v>
      </c>
      <c r="CR43" s="7">
        <f t="shared" si="372"/>
        <v>0</v>
      </c>
      <c r="CS43" s="7">
        <f t="shared" si="372"/>
        <v>0</v>
      </c>
      <c r="CT43" s="7">
        <f>SUM(CT44:CT45)</f>
        <v>0</v>
      </c>
      <c r="CU43" s="7">
        <f>SUM(CU44:CU45)</f>
        <v>0</v>
      </c>
      <c r="CV43" s="7">
        <f>SUM(CV44:CV45)</f>
        <v>0</v>
      </c>
      <c r="CW43" s="7">
        <f>SUM(CW44:CW45)</f>
        <v>0</v>
      </c>
      <c r="CX43" s="7">
        <f t="shared" si="372"/>
        <v>0</v>
      </c>
      <c r="CY43" s="7">
        <f t="shared" si="372"/>
        <v>0</v>
      </c>
      <c r="CZ43" s="7">
        <f t="shared" si="372"/>
        <v>0</v>
      </c>
      <c r="DA43" s="7">
        <f t="shared" si="372"/>
        <v>0</v>
      </c>
      <c r="DB43" s="7">
        <f t="shared" si="372"/>
        <v>0</v>
      </c>
      <c r="DC43" s="7">
        <f t="shared" si="372"/>
        <v>0</v>
      </c>
      <c r="DD43" s="7">
        <f t="shared" si="372"/>
        <v>0</v>
      </c>
      <c r="DE43" s="7">
        <f t="shared" si="372"/>
        <v>0</v>
      </c>
      <c r="DF43" s="7">
        <f t="shared" si="372"/>
        <v>0</v>
      </c>
      <c r="DG43" s="7">
        <f t="shared" si="372"/>
        <v>0</v>
      </c>
      <c r="DH43" s="7">
        <f t="shared" si="372"/>
        <v>0</v>
      </c>
      <c r="DI43" s="7">
        <f t="shared" si="372"/>
        <v>0</v>
      </c>
      <c r="DJ43" s="7">
        <f t="shared" si="372"/>
        <v>0</v>
      </c>
      <c r="DK43" s="7">
        <f t="shared" si="372"/>
        <v>0</v>
      </c>
      <c r="DL43" s="7">
        <f t="shared" ref="DL43:EI43" si="374">SUM(DL44:DL45)</f>
        <v>0</v>
      </c>
      <c r="DM43" s="7">
        <f t="shared" si="374"/>
        <v>0</v>
      </c>
      <c r="DN43" s="40">
        <f t="shared" si="374"/>
        <v>0</v>
      </c>
      <c r="DO43" s="7">
        <f t="shared" si="374"/>
        <v>0</v>
      </c>
      <c r="DP43" s="7">
        <f t="shared" si="374"/>
        <v>0</v>
      </c>
      <c r="DQ43" s="7">
        <f t="shared" si="374"/>
        <v>0</v>
      </c>
      <c r="DR43" s="7">
        <f t="shared" si="374"/>
        <v>0</v>
      </c>
      <c r="DS43" s="7">
        <f t="shared" si="374"/>
        <v>0</v>
      </c>
      <c r="DT43" s="7">
        <f t="shared" si="374"/>
        <v>0</v>
      </c>
      <c r="DU43" s="7">
        <f t="shared" si="374"/>
        <v>0</v>
      </c>
      <c r="DV43" s="7">
        <f t="shared" si="374"/>
        <v>0</v>
      </c>
      <c r="DW43" s="7">
        <f t="shared" si="374"/>
        <v>0</v>
      </c>
      <c r="DX43" s="40">
        <f t="shared" si="374"/>
        <v>0</v>
      </c>
      <c r="DY43" s="7">
        <f t="shared" si="374"/>
        <v>0</v>
      </c>
      <c r="DZ43" s="7">
        <f t="shared" si="374"/>
        <v>0</v>
      </c>
      <c r="EA43" s="7">
        <f t="shared" si="374"/>
        <v>0</v>
      </c>
      <c r="EB43" s="7">
        <f t="shared" si="374"/>
        <v>0</v>
      </c>
      <c r="EC43" s="7">
        <f t="shared" si="374"/>
        <v>0</v>
      </c>
      <c r="ED43" s="47">
        <v>0</v>
      </c>
      <c r="EE43" s="47">
        <f t="shared" si="374"/>
        <v>0</v>
      </c>
      <c r="EF43" s="104">
        <f t="shared" si="374"/>
        <v>0</v>
      </c>
      <c r="EG43" s="104">
        <f t="shared" si="374"/>
        <v>0</v>
      </c>
      <c r="EH43" s="105">
        <f t="shared" si="374"/>
        <v>124</v>
      </c>
      <c r="EI43" s="105">
        <f t="shared" si="374"/>
        <v>2989777.7280000001</v>
      </c>
    </row>
    <row r="44" spans="1:139" s="17" customFormat="1" ht="30" x14ac:dyDescent="0.25">
      <c r="A44" s="19"/>
      <c r="B44" s="19">
        <v>17</v>
      </c>
      <c r="C44" s="8" t="s">
        <v>192</v>
      </c>
      <c r="D44" s="9">
        <v>11480</v>
      </c>
      <c r="E44" s="4">
        <v>1.38</v>
      </c>
      <c r="F44" s="14">
        <v>1</v>
      </c>
      <c r="G44" s="14"/>
      <c r="H44" s="9">
        <v>1.4</v>
      </c>
      <c r="I44" s="9">
        <v>1.68</v>
      </c>
      <c r="J44" s="9">
        <v>2.23</v>
      </c>
      <c r="K44" s="9">
        <v>2.57</v>
      </c>
      <c r="L44" s="5"/>
      <c r="M44" s="5">
        <f t="shared" si="62"/>
        <v>0</v>
      </c>
      <c r="N44" s="5">
        <v>70</v>
      </c>
      <c r="O44" s="5">
        <f>N44*D44*E44*F44*H44*$O$12</f>
        <v>1552555.2</v>
      </c>
      <c r="P44" s="11"/>
      <c r="Q44" s="5">
        <f>P44*D44*E44*F44*H44*$Q$12</f>
        <v>0</v>
      </c>
      <c r="R44" s="5"/>
      <c r="S44" s="5">
        <f>SUM(R44*D44*E44*F44*H44*$S$12)</f>
        <v>0</v>
      </c>
      <c r="T44" s="11"/>
      <c r="U44" s="11">
        <f>SUM(T44*D44*E44*F44*H44*$U$12)</f>
        <v>0</v>
      </c>
      <c r="V44" s="5"/>
      <c r="W44" s="5">
        <f t="shared" si="63"/>
        <v>0</v>
      </c>
      <c r="X44" s="5"/>
      <c r="Y44" s="5">
        <f>SUM(X44*D44*E44*F44*H44*$Y$12)</f>
        <v>0</v>
      </c>
      <c r="Z44" s="5"/>
      <c r="AA44" s="5">
        <f>SUM(Z44*D44*E44*F44*H44*$AA$12)</f>
        <v>0</v>
      </c>
      <c r="AB44" s="5"/>
      <c r="AC44" s="5">
        <f>SUM(AB44*D44*E44*F44*I44*$AC$12)</f>
        <v>0</v>
      </c>
      <c r="AD44" s="11"/>
      <c r="AE44" s="5">
        <f>SUM(AD44*D44*E44*F44*I44*$AE$12)</f>
        <v>0</v>
      </c>
      <c r="AF44" s="5"/>
      <c r="AG44" s="5">
        <f>SUM(AF44*D44*E44*F44*H44*$AG$12)</f>
        <v>0</v>
      </c>
      <c r="AH44" s="11"/>
      <c r="AI44" s="11">
        <f>SUM(AH44*D44*E44*F44*H44*$AI$12)</f>
        <v>0</v>
      </c>
      <c r="AJ44" s="5"/>
      <c r="AK44" s="5">
        <f>SUM(AJ44*D44*E44*F44*H44*$AK$12)</f>
        <v>0</v>
      </c>
      <c r="AL44" s="5"/>
      <c r="AM44" s="5">
        <f>SUM(AL44*D44*E44*F44*H44*$AM$12)</f>
        <v>0</v>
      </c>
      <c r="AN44" s="5"/>
      <c r="AO44" s="5">
        <f>SUM(D44*E44*F44*H44*AN44*$AO$12)</f>
        <v>0</v>
      </c>
      <c r="AP44" s="5"/>
      <c r="AQ44" s="5">
        <f>SUM(AP44*D44*E44*F44*H44*$AQ$12)</f>
        <v>0</v>
      </c>
      <c r="AR44" s="5"/>
      <c r="AS44" s="5">
        <f>SUM(AR44*D44*E44*F44*H44*$AS$12)</f>
        <v>0</v>
      </c>
      <c r="AT44" s="5"/>
      <c r="AU44" s="5">
        <f>SUM(AT44*D44*E44*F44*H44*$AU$12)</f>
        <v>0</v>
      </c>
      <c r="AV44" s="5"/>
      <c r="AW44" s="5">
        <f>SUM(AV44*D44*E44*F44*H44*$AW$12)</f>
        <v>0</v>
      </c>
      <c r="AX44" s="5"/>
      <c r="AY44" s="5">
        <f>SUM(AX44*D44*E44*F44*H44*$AY$12)</f>
        <v>0</v>
      </c>
      <c r="AZ44" s="5"/>
      <c r="BA44" s="5">
        <f>SUM(AZ44*D44*E44*F44*H44*$BA$12)</f>
        <v>0</v>
      </c>
      <c r="BB44" s="5"/>
      <c r="BC44" s="5">
        <f>SUM(BB44*D44*E44*F44*H44*$BC$12)</f>
        <v>0</v>
      </c>
      <c r="BD44" s="5"/>
      <c r="BE44" s="5">
        <f>BD44*D44*E44*F44*H44*$BE$12</f>
        <v>0</v>
      </c>
      <c r="BF44" s="5"/>
      <c r="BG44" s="5">
        <f>BF44*D44*E44*F44*H44*$BG$12</f>
        <v>0</v>
      </c>
      <c r="BH44" s="5"/>
      <c r="BI44" s="5">
        <f>BH44*D44*E44*F44*H44*$BI$12</f>
        <v>0</v>
      </c>
      <c r="BJ44" s="5"/>
      <c r="BK44" s="5">
        <f>SUM(BJ44*D44*E44*F44*H44*$BK$12)</f>
        <v>0</v>
      </c>
      <c r="BL44" s="5"/>
      <c r="BM44" s="5">
        <f>SUM(BL44*D44*E44*F44*H44*$BM$12)</f>
        <v>0</v>
      </c>
      <c r="BN44" s="5"/>
      <c r="BO44" s="5">
        <f>SUM(BN44*D44*E44*F44*H44*$BO$12)</f>
        <v>0</v>
      </c>
      <c r="BP44" s="5"/>
      <c r="BQ44" s="5">
        <f>SUM(BP44*D44*E44*F44*H44*$BQ$12)</f>
        <v>0</v>
      </c>
      <c r="BR44" s="5"/>
      <c r="BS44" s="5">
        <f>SUM(BR44*D44*E44*F44*H44*$BS$12)</f>
        <v>0</v>
      </c>
      <c r="BT44" s="5"/>
      <c r="BU44" s="5">
        <f>BT44*D44*E44*F44*H44*$BU$12</f>
        <v>0</v>
      </c>
      <c r="BV44" s="5"/>
      <c r="BW44" s="5">
        <f>SUM(BV44*D44*E44*F44*H44*$BW$12)</f>
        <v>0</v>
      </c>
      <c r="BX44" s="5"/>
      <c r="BY44" s="5">
        <f>SUM(BX44*D44*E44*F44*H44*$BY$12)</f>
        <v>0</v>
      </c>
      <c r="BZ44" s="5"/>
      <c r="CA44" s="5">
        <f>SUM(BZ44*D44*E44*F44*H44*$CA$12)</f>
        <v>0</v>
      </c>
      <c r="CB44" s="5"/>
      <c r="CC44" s="5">
        <f>SUM(CB44*D44*E44*F44*H44*$CC$12)</f>
        <v>0</v>
      </c>
      <c r="CD44" s="5"/>
      <c r="CE44" s="5">
        <f>CD44*D44*E44*F44*H44*$CE$12</f>
        <v>0</v>
      </c>
      <c r="CF44" s="5"/>
      <c r="CG44" s="5">
        <f>SUM(CF44*D44*E44*F44*H44*$CG$12)</f>
        <v>0</v>
      </c>
      <c r="CH44" s="5"/>
      <c r="CI44" s="5">
        <f>SUM(CH44*D44*E44*F44*I44*$CI$12)</f>
        <v>0</v>
      </c>
      <c r="CJ44" s="5"/>
      <c r="CK44" s="5">
        <f>SUM(CJ44*D44*E44*F44*I44*$CK$12)</f>
        <v>0</v>
      </c>
      <c r="CL44" s="5"/>
      <c r="CM44" s="5">
        <f>SUM(CL44*D44*E44*F44*I44*$CM$12)</f>
        <v>0</v>
      </c>
      <c r="CN44" s="5"/>
      <c r="CO44" s="5">
        <f>SUM(CN44*D44*E44*F44*I44*$CO$12)</f>
        <v>0</v>
      </c>
      <c r="CP44" s="11">
        <v>54</v>
      </c>
      <c r="CQ44" s="5">
        <f>SUM(CP44*D44*E44*F44*I44*$CQ$12)</f>
        <v>1437222.5279999999</v>
      </c>
      <c r="CR44" s="5"/>
      <c r="CS44" s="5">
        <f>SUM(CR44*D44*E44*F44*I44*$CS$12)</f>
        <v>0</v>
      </c>
      <c r="CT44" s="5"/>
      <c r="CU44" s="5">
        <f>SUM(CT44*D44*E44*F44*I44*$CU$12)</f>
        <v>0</v>
      </c>
      <c r="CV44" s="5"/>
      <c r="CW44" s="5">
        <f>SUM(CV44*D44*E44*F44*I44*$CW$12)</f>
        <v>0</v>
      </c>
      <c r="CX44" s="5"/>
      <c r="CY44" s="5">
        <f>SUM(CX44*D44*E44*F44*I44*$CY$12)</f>
        <v>0</v>
      </c>
      <c r="CZ44" s="5"/>
      <c r="DA44" s="5">
        <f>SUM(CZ44*D44*E44*F44*I44*$DA$12)</f>
        <v>0</v>
      </c>
      <c r="DB44" s="5"/>
      <c r="DC44" s="5">
        <f>SUM(DB44*D44*E44*F44*I44*$DC$12)</f>
        <v>0</v>
      </c>
      <c r="DD44" s="5"/>
      <c r="DE44" s="5">
        <f>SUM(DD44*D44*E44*F44*I44*$DE$12)</f>
        <v>0</v>
      </c>
      <c r="DF44" s="5"/>
      <c r="DG44" s="5">
        <f>SUM(DF44*D44*E44*F44*I44*$DG$12)</f>
        <v>0</v>
      </c>
      <c r="DH44" s="5"/>
      <c r="DI44" s="5">
        <f>SUM(DH44*D44*E44*F44*I44*$DI$12)</f>
        <v>0</v>
      </c>
      <c r="DJ44" s="5"/>
      <c r="DK44" s="5">
        <f>SUM(DJ44*D44*E44*F44*I44*$DK$12)</f>
        <v>0</v>
      </c>
      <c r="DL44" s="5"/>
      <c r="DM44" s="5">
        <f>DL44*D44*E44*F44*I44*$DM$12</f>
        <v>0</v>
      </c>
      <c r="DN44" s="11"/>
      <c r="DO44" s="5">
        <f>SUM(DN44*D44*E44*F44*I44*$DO$12)</f>
        <v>0</v>
      </c>
      <c r="DP44" s="5"/>
      <c r="DQ44" s="5">
        <f>SUM(DP44*D44*E44*F44*I44*$DQ$12)</f>
        <v>0</v>
      </c>
      <c r="DR44" s="5"/>
      <c r="DS44" s="5">
        <f>SUM(DR44*D44*E44*F44*J44*$DS$12)</f>
        <v>0</v>
      </c>
      <c r="DT44" s="5"/>
      <c r="DU44" s="5">
        <f>SUM(DT44*D44*E44*F44*K44*$DU$12)</f>
        <v>0</v>
      </c>
      <c r="DV44" s="5"/>
      <c r="DW44" s="5">
        <f>SUM(DV44*D44*E44*F44*H44*$DW$12)</f>
        <v>0</v>
      </c>
      <c r="DX44" s="11"/>
      <c r="DY44" s="5">
        <f>SUM(DX44*D44*E44*F44*H44*$DY$12)</f>
        <v>0</v>
      </c>
      <c r="DZ44" s="5"/>
      <c r="EA44" s="5">
        <f>SUM(DZ44*D44*E44*F44*H44*$EA$12)</f>
        <v>0</v>
      </c>
      <c r="EB44" s="5"/>
      <c r="EC44" s="5">
        <f>SUM(EB44*D44*E44*F44*H44*$EC$12)</f>
        <v>0</v>
      </c>
      <c r="ED44" s="5"/>
      <c r="EE44" s="5">
        <f t="shared" si="61"/>
        <v>0</v>
      </c>
      <c r="EF44" s="107"/>
      <c r="EG44" s="106">
        <f t="shared" si="64"/>
        <v>0</v>
      </c>
      <c r="EH44" s="108">
        <f t="shared" si="65"/>
        <v>124</v>
      </c>
      <c r="EI44" s="108">
        <f t="shared" si="65"/>
        <v>2989777.7280000001</v>
      </c>
    </row>
    <row r="45" spans="1:139" s="109" customFormat="1" ht="45" x14ac:dyDescent="0.25">
      <c r="A45" s="19"/>
      <c r="B45" s="19">
        <v>18</v>
      </c>
      <c r="C45" s="8" t="s">
        <v>193</v>
      </c>
      <c r="D45" s="9">
        <v>11480</v>
      </c>
      <c r="E45" s="6">
        <v>2.09</v>
      </c>
      <c r="F45" s="14">
        <v>1</v>
      </c>
      <c r="G45" s="14"/>
      <c r="H45" s="9">
        <v>1.4</v>
      </c>
      <c r="I45" s="9">
        <v>1.68</v>
      </c>
      <c r="J45" s="9">
        <v>2.23</v>
      </c>
      <c r="K45" s="9">
        <v>2.57</v>
      </c>
      <c r="L45" s="5"/>
      <c r="M45" s="5">
        <f t="shared" si="62"/>
        <v>0</v>
      </c>
      <c r="N45" s="5"/>
      <c r="O45" s="5">
        <f>N45*D45*E45*F45*H45*$O$12</f>
        <v>0</v>
      </c>
      <c r="P45" s="11"/>
      <c r="Q45" s="5">
        <f>P45*D45*E45*F45*H45*$Q$12</f>
        <v>0</v>
      </c>
      <c r="R45" s="5"/>
      <c r="S45" s="5">
        <f>SUM(R45*D45*E45*F45*H45*$S$12)</f>
        <v>0</v>
      </c>
      <c r="T45" s="11"/>
      <c r="U45" s="11">
        <f>SUM(T45*D45*E45*F45*H45*$U$12)</f>
        <v>0</v>
      </c>
      <c r="V45" s="5"/>
      <c r="W45" s="5">
        <f t="shared" si="63"/>
        <v>0</v>
      </c>
      <c r="X45" s="5"/>
      <c r="Y45" s="5">
        <f>SUM(X45*D45*E45*F45*H45*$Y$12)</f>
        <v>0</v>
      </c>
      <c r="Z45" s="5"/>
      <c r="AA45" s="5">
        <f>SUM(Z45*D45*E45*F45*H45*$AA$12)</f>
        <v>0</v>
      </c>
      <c r="AB45" s="5"/>
      <c r="AC45" s="5">
        <f>SUM(AB45*D45*E45*F45*I45*$AC$12)</f>
        <v>0</v>
      </c>
      <c r="AD45" s="11"/>
      <c r="AE45" s="5">
        <f>SUM(AD45*D45*E45*F45*I45*$AE$12)</f>
        <v>0</v>
      </c>
      <c r="AF45" s="5"/>
      <c r="AG45" s="5">
        <f>SUM(AF45*D45*E45*F45*H45*$AG$12)</f>
        <v>0</v>
      </c>
      <c r="AH45" s="11"/>
      <c r="AI45" s="11">
        <f>SUM(AH45*D45*E45*F45*H45*$AI$12)</f>
        <v>0</v>
      </c>
      <c r="AJ45" s="5"/>
      <c r="AK45" s="5">
        <f>SUM(AJ45*D45*E45*F45*H45*$AK$12)</f>
        <v>0</v>
      </c>
      <c r="AL45" s="7"/>
      <c r="AM45" s="5">
        <f>SUM(AL45*D45*E45*F45*H45*$AM$12)</f>
        <v>0</v>
      </c>
      <c r="AN45" s="5"/>
      <c r="AO45" s="5">
        <f>SUM(D45*E45*F45*H45*AN45*$AO$12)</f>
        <v>0</v>
      </c>
      <c r="AP45" s="5"/>
      <c r="AQ45" s="5">
        <f>SUM(AP45*D45*E45*F45*H45*$AQ$12)</f>
        <v>0</v>
      </c>
      <c r="AR45" s="5"/>
      <c r="AS45" s="5">
        <f>SUM(AR45*D45*E45*F45*H45*$AS$12)</f>
        <v>0</v>
      </c>
      <c r="AT45" s="5"/>
      <c r="AU45" s="5">
        <f>SUM(AT45*D45*E45*F45*H45*$AU$12)</f>
        <v>0</v>
      </c>
      <c r="AV45" s="5"/>
      <c r="AW45" s="5">
        <f>SUM(AV45*D45*E45*F45*H45*$AW$12)</f>
        <v>0</v>
      </c>
      <c r="AX45" s="5"/>
      <c r="AY45" s="5">
        <f>SUM(AX45*D45*E45*F45*H45*$AY$12)</f>
        <v>0</v>
      </c>
      <c r="AZ45" s="5"/>
      <c r="BA45" s="5">
        <f>SUM(AZ45*D45*E45*F45*H45*$BA$12)</f>
        <v>0</v>
      </c>
      <c r="BB45" s="5"/>
      <c r="BC45" s="5">
        <f>SUM(BB45*D45*E45*F45*H45*$BC$12)</f>
        <v>0</v>
      </c>
      <c r="BD45" s="5"/>
      <c r="BE45" s="5">
        <f>BD45*D45*E45*F45*H45*$BE$12</f>
        <v>0</v>
      </c>
      <c r="BF45" s="5"/>
      <c r="BG45" s="5">
        <f>BF45*D45*E45*F45*H45*$BG$12</f>
        <v>0</v>
      </c>
      <c r="BH45" s="5"/>
      <c r="BI45" s="5">
        <f>BH45*D45*E45*F45*H45*$BI$12</f>
        <v>0</v>
      </c>
      <c r="BJ45" s="5"/>
      <c r="BK45" s="5">
        <f>SUM(BJ45*D45*E45*F45*H45*$BK$12)</f>
        <v>0</v>
      </c>
      <c r="BL45" s="5"/>
      <c r="BM45" s="5">
        <f>SUM(BL45*D45*E45*F45*H45*$BM$12)</f>
        <v>0</v>
      </c>
      <c r="BN45" s="5"/>
      <c r="BO45" s="5">
        <f>SUM(BN45*D45*E45*F45*H45*$BO$12)</f>
        <v>0</v>
      </c>
      <c r="BP45" s="5"/>
      <c r="BQ45" s="5">
        <f>SUM(BP45*D45*E45*F45*H45*$BQ$12)</f>
        <v>0</v>
      </c>
      <c r="BR45" s="5"/>
      <c r="BS45" s="5">
        <f>SUM(BR45*D45*E45*F45*H45*$BS$12)</f>
        <v>0</v>
      </c>
      <c r="BT45" s="5"/>
      <c r="BU45" s="5">
        <f>BT45*D45*E45*F45*H45*$BU$12</f>
        <v>0</v>
      </c>
      <c r="BV45" s="5"/>
      <c r="BW45" s="5">
        <f>SUM(BV45*D45*E45*F45*H45*$BW$12)</f>
        <v>0</v>
      </c>
      <c r="BX45" s="5"/>
      <c r="BY45" s="5">
        <f>SUM(BX45*D45*E45*F45*H45*$BY$12)</f>
        <v>0</v>
      </c>
      <c r="BZ45" s="5"/>
      <c r="CA45" s="5">
        <f>SUM(BZ45*D45*E45*F45*H45*$CA$12)</f>
        <v>0</v>
      </c>
      <c r="CB45" s="5"/>
      <c r="CC45" s="5">
        <f>SUM(CB45*D45*E45*F45*H45*$CC$12)</f>
        <v>0</v>
      </c>
      <c r="CD45" s="5"/>
      <c r="CE45" s="5">
        <f>CD45*D45*E45*F45*H45*$CE$12</f>
        <v>0</v>
      </c>
      <c r="CF45" s="5"/>
      <c r="CG45" s="5">
        <f>SUM(CF45*D45*E45*F45*H45*$CG$12)</f>
        <v>0</v>
      </c>
      <c r="CH45" s="5"/>
      <c r="CI45" s="5">
        <f>SUM(CH45*D45*E45*F45*I45*$CI$12)</f>
        <v>0</v>
      </c>
      <c r="CJ45" s="5"/>
      <c r="CK45" s="5">
        <f>SUM(CJ45*D45*E45*F45*I45*$CK$12)</f>
        <v>0</v>
      </c>
      <c r="CL45" s="5"/>
      <c r="CM45" s="5">
        <f>SUM(CL45*D45*E45*F45*I45*$CM$12)</f>
        <v>0</v>
      </c>
      <c r="CN45" s="5"/>
      <c r="CO45" s="5">
        <f>SUM(CN45*D45*E45*F45*I45*$CO$12)</f>
        <v>0</v>
      </c>
      <c r="CP45" s="11"/>
      <c r="CQ45" s="5">
        <f>SUM(CP45*D45*E45*F45*I45*$CQ$12)</f>
        <v>0</v>
      </c>
      <c r="CR45" s="5"/>
      <c r="CS45" s="5">
        <f>SUM(CR45*D45*E45*F45*I45*$CS$12)</f>
        <v>0</v>
      </c>
      <c r="CT45" s="5"/>
      <c r="CU45" s="5">
        <f>SUM(CT45*D45*E45*F45*I45*$CU$12)</f>
        <v>0</v>
      </c>
      <c r="CV45" s="5"/>
      <c r="CW45" s="5">
        <f>SUM(CV45*D45*E45*F45*I45*$CW$12)</f>
        <v>0</v>
      </c>
      <c r="CX45" s="5"/>
      <c r="CY45" s="5">
        <f>SUM(CX45*D45*E45*F45*I45*$CY$12)</f>
        <v>0</v>
      </c>
      <c r="CZ45" s="5"/>
      <c r="DA45" s="5">
        <f>SUM(CZ45*D45*E45*F45*I45*$DA$12)</f>
        <v>0</v>
      </c>
      <c r="DB45" s="5"/>
      <c r="DC45" s="5">
        <f>SUM(DB45*D45*E45*F45*I45*$DC$12)</f>
        <v>0</v>
      </c>
      <c r="DD45" s="5"/>
      <c r="DE45" s="5">
        <f>SUM(DD45*D45*E45*F45*I45*$DE$12)</f>
        <v>0</v>
      </c>
      <c r="DF45" s="5"/>
      <c r="DG45" s="5">
        <f>SUM(DF45*D45*E45*F45*I45*$DG$12)</f>
        <v>0</v>
      </c>
      <c r="DH45" s="5"/>
      <c r="DI45" s="5">
        <f>SUM(DH45*D45*E45*F45*I45*$DI$12)</f>
        <v>0</v>
      </c>
      <c r="DJ45" s="5"/>
      <c r="DK45" s="5">
        <f>SUM(DJ45*D45*E45*F45*I45*$DK$12)</f>
        <v>0</v>
      </c>
      <c r="DL45" s="5"/>
      <c r="DM45" s="5">
        <f>DL45*D45*E45*F45*I45*$DM$12</f>
        <v>0</v>
      </c>
      <c r="DN45" s="11"/>
      <c r="DO45" s="5">
        <f>SUM(DN45*D45*E45*F45*I45*$DO$12)</f>
        <v>0</v>
      </c>
      <c r="DP45" s="5"/>
      <c r="DQ45" s="5">
        <f>SUM(DP45*D45*E45*F45*I45*$DQ$12)</f>
        <v>0</v>
      </c>
      <c r="DR45" s="5"/>
      <c r="DS45" s="5">
        <f>SUM(DR45*D45*E45*F45*J45*$DS$12)</f>
        <v>0</v>
      </c>
      <c r="DT45" s="5"/>
      <c r="DU45" s="5">
        <f>SUM(DT45*D45*E45*F45*K45*$DU$12)</f>
        <v>0</v>
      </c>
      <c r="DV45" s="7"/>
      <c r="DW45" s="5">
        <f>SUM(DV45*D45*E45*F45*H45*$DW$12)</f>
        <v>0</v>
      </c>
      <c r="DX45" s="11"/>
      <c r="DY45" s="5">
        <f>SUM(DX45*D45*E45*F45*H45*$DY$12)</f>
        <v>0</v>
      </c>
      <c r="DZ45" s="5"/>
      <c r="EA45" s="5">
        <f>SUM(DZ45*D45*E45*F45*H45*$EA$12)</f>
        <v>0</v>
      </c>
      <c r="EB45" s="5"/>
      <c r="EC45" s="5">
        <f>SUM(EB45*D45*E45*F45*H45*$EC$12)</f>
        <v>0</v>
      </c>
      <c r="ED45" s="5"/>
      <c r="EE45" s="5">
        <f t="shared" si="61"/>
        <v>0</v>
      </c>
      <c r="EF45" s="107"/>
      <c r="EG45" s="106">
        <f t="shared" si="64"/>
        <v>0</v>
      </c>
      <c r="EH45" s="108">
        <f t="shared" si="65"/>
        <v>0</v>
      </c>
      <c r="EI45" s="108">
        <f t="shared" si="65"/>
        <v>0</v>
      </c>
    </row>
    <row r="46" spans="1:139" s="109" customFormat="1" ht="14.25" x14ac:dyDescent="0.2">
      <c r="A46" s="50">
        <v>10</v>
      </c>
      <c r="B46" s="50"/>
      <c r="C46" s="54" t="s">
        <v>194</v>
      </c>
      <c r="D46" s="55">
        <v>11480</v>
      </c>
      <c r="E46" s="51">
        <v>1.6</v>
      </c>
      <c r="F46" s="46">
        <v>1</v>
      </c>
      <c r="G46" s="2"/>
      <c r="H46" s="55"/>
      <c r="I46" s="55"/>
      <c r="J46" s="55"/>
      <c r="K46" s="55">
        <v>2.57</v>
      </c>
      <c r="L46" s="7">
        <f>L47</f>
        <v>0</v>
      </c>
      <c r="M46" s="7">
        <f t="shared" ref="M46:DK46" si="375">SUM(M47)</f>
        <v>0</v>
      </c>
      <c r="N46" s="7">
        <f t="shared" ref="N46" si="376">N47</f>
        <v>40</v>
      </c>
      <c r="O46" s="7">
        <f>SUM(O47)</f>
        <v>1028607.9999999999</v>
      </c>
      <c r="P46" s="40">
        <f t="shared" ref="P46" si="377">P47</f>
        <v>0</v>
      </c>
      <c r="Q46" s="7">
        <f>SUM(Q47)</f>
        <v>0</v>
      </c>
      <c r="R46" s="7">
        <f t="shared" ref="R46" si="378">R47</f>
        <v>0</v>
      </c>
      <c r="S46" s="7">
        <f>SUM(S47)</f>
        <v>0</v>
      </c>
      <c r="T46" s="52">
        <f t="shared" ref="T46" si="379">T47</f>
        <v>0</v>
      </c>
      <c r="U46" s="52">
        <f>SUM(U47)</f>
        <v>0</v>
      </c>
      <c r="V46" s="7">
        <f t="shared" ref="V46" si="380">V47</f>
        <v>0</v>
      </c>
      <c r="W46" s="7">
        <f t="shared" si="375"/>
        <v>0</v>
      </c>
      <c r="X46" s="7">
        <f t="shared" ref="X46" si="381">X47</f>
        <v>0</v>
      </c>
      <c r="Y46" s="7">
        <f t="shared" si="375"/>
        <v>0</v>
      </c>
      <c r="Z46" s="7">
        <f t="shared" ref="Z46" si="382">Z47</f>
        <v>0</v>
      </c>
      <c r="AA46" s="7">
        <f t="shared" si="375"/>
        <v>0</v>
      </c>
      <c r="AB46" s="7">
        <f t="shared" ref="AB46" si="383">AB47</f>
        <v>0</v>
      </c>
      <c r="AC46" s="7">
        <f t="shared" si="375"/>
        <v>0</v>
      </c>
      <c r="AD46" s="40">
        <f t="shared" ref="AD46" si="384">AD47</f>
        <v>0</v>
      </c>
      <c r="AE46" s="7">
        <f t="shared" si="375"/>
        <v>0</v>
      </c>
      <c r="AF46" s="7">
        <f t="shared" ref="AF46" si="385">AF47</f>
        <v>0</v>
      </c>
      <c r="AG46" s="7">
        <f t="shared" si="375"/>
        <v>0</v>
      </c>
      <c r="AH46" s="52">
        <f t="shared" ref="AH46" si="386">AH47</f>
        <v>0</v>
      </c>
      <c r="AI46" s="52">
        <f t="shared" ref="AI46" si="387">SUM(AI47)</f>
        <v>0</v>
      </c>
      <c r="AJ46" s="7">
        <f t="shared" ref="AJ46" si="388">AJ47</f>
        <v>0</v>
      </c>
      <c r="AK46" s="7">
        <f>SUM(AK47)</f>
        <v>0</v>
      </c>
      <c r="AL46" s="7">
        <f>SUM(AL47)</f>
        <v>0</v>
      </c>
      <c r="AM46" s="7">
        <f>SUM(AM47)</f>
        <v>0</v>
      </c>
      <c r="AN46" s="7">
        <f t="shared" ref="AN46" si="389">AN47</f>
        <v>0</v>
      </c>
      <c r="AO46" s="7">
        <f t="shared" si="375"/>
        <v>0</v>
      </c>
      <c r="AP46" s="7">
        <f t="shared" ref="AP46" si="390">AP47</f>
        <v>0</v>
      </c>
      <c r="AQ46" s="7">
        <f t="shared" si="375"/>
        <v>0</v>
      </c>
      <c r="AR46" s="7">
        <f t="shared" ref="AR46" si="391">AR47</f>
        <v>0</v>
      </c>
      <c r="AS46" s="7">
        <f t="shared" si="375"/>
        <v>0</v>
      </c>
      <c r="AT46" s="7">
        <f t="shared" ref="AT46" si="392">AT47</f>
        <v>0</v>
      </c>
      <c r="AU46" s="7">
        <f>SUM(AU47)</f>
        <v>0</v>
      </c>
      <c r="AV46" s="7">
        <f t="shared" ref="AV46" si="393">AV47</f>
        <v>0</v>
      </c>
      <c r="AW46" s="7">
        <f>SUM(AW47)</f>
        <v>0</v>
      </c>
      <c r="AX46" s="7">
        <f t="shared" ref="AX46" si="394">AX47</f>
        <v>0</v>
      </c>
      <c r="AY46" s="7">
        <f>SUM(AY47)</f>
        <v>0</v>
      </c>
      <c r="AZ46" s="7">
        <f t="shared" ref="AZ46" si="395">AZ47</f>
        <v>0</v>
      </c>
      <c r="BA46" s="7">
        <f>SUM(BA47)</f>
        <v>0</v>
      </c>
      <c r="BB46" s="7">
        <f t="shared" ref="BB46" si="396">BB47</f>
        <v>0</v>
      </c>
      <c r="BC46" s="7">
        <f>SUM(BC47)</f>
        <v>0</v>
      </c>
      <c r="BD46" s="7">
        <f t="shared" ref="BD46" si="397">BD47</f>
        <v>0</v>
      </c>
      <c r="BE46" s="7">
        <f>SUM(BE47)</f>
        <v>0</v>
      </c>
      <c r="BF46" s="7">
        <f t="shared" ref="BF46" si="398">BF47</f>
        <v>0</v>
      </c>
      <c r="BG46" s="7">
        <f>SUM(BG47)</f>
        <v>0</v>
      </c>
      <c r="BH46" s="7">
        <f t="shared" ref="BH46" si="399">BH47</f>
        <v>0</v>
      </c>
      <c r="BI46" s="7">
        <f>SUM(BI47)</f>
        <v>0</v>
      </c>
      <c r="BJ46" s="7">
        <f t="shared" ref="BJ46" si="400">BJ47</f>
        <v>0</v>
      </c>
      <c r="BK46" s="7">
        <f>SUM(BK47)</f>
        <v>0</v>
      </c>
      <c r="BL46" s="7">
        <f t="shared" ref="BL46" si="401">BL47</f>
        <v>0</v>
      </c>
      <c r="BM46" s="7">
        <f>SUM(BM47)</f>
        <v>0</v>
      </c>
      <c r="BN46" s="7">
        <f t="shared" ref="BN46" si="402">BN47</f>
        <v>0</v>
      </c>
      <c r="BO46" s="7">
        <f>SUM(BO47)</f>
        <v>0</v>
      </c>
      <c r="BP46" s="7">
        <f t="shared" ref="BP46" si="403">BP47</f>
        <v>0</v>
      </c>
      <c r="BQ46" s="7">
        <f>SUM(BQ47)</f>
        <v>0</v>
      </c>
      <c r="BR46" s="7">
        <f>BR47</f>
        <v>0</v>
      </c>
      <c r="BS46" s="7">
        <f>SUM(BS47)</f>
        <v>0</v>
      </c>
      <c r="BT46" s="7">
        <f t="shared" ref="BT46" si="404">BT47</f>
        <v>0</v>
      </c>
      <c r="BU46" s="7">
        <f>SUM(BU47)</f>
        <v>0</v>
      </c>
      <c r="BV46" s="7">
        <f t="shared" ref="BV46" si="405">BV47</f>
        <v>0</v>
      </c>
      <c r="BW46" s="7">
        <f>SUM(BW47)</f>
        <v>0</v>
      </c>
      <c r="BX46" s="7">
        <f t="shared" ref="BX46" si="406">BX47</f>
        <v>0</v>
      </c>
      <c r="BY46" s="7">
        <f>SUM(BY47)</f>
        <v>0</v>
      </c>
      <c r="BZ46" s="7">
        <f t="shared" ref="BZ46" si="407">BZ47</f>
        <v>0</v>
      </c>
      <c r="CA46" s="7">
        <f>SUM(CA47)</f>
        <v>0</v>
      </c>
      <c r="CB46" s="7">
        <f t="shared" ref="CB46" si="408">CB47</f>
        <v>0</v>
      </c>
      <c r="CC46" s="7">
        <f>SUM(CC47)</f>
        <v>0</v>
      </c>
      <c r="CD46" s="7">
        <f t="shared" ref="CD46" si="409">CD47</f>
        <v>0</v>
      </c>
      <c r="CE46" s="7">
        <f>SUM(CE47)</f>
        <v>0</v>
      </c>
      <c r="CF46" s="7">
        <f t="shared" ref="CF46" si="410">CF47</f>
        <v>0</v>
      </c>
      <c r="CG46" s="7">
        <f>SUM(CG47)</f>
        <v>0</v>
      </c>
      <c r="CH46" s="7">
        <f t="shared" ref="CH46" si="411">CH47</f>
        <v>0</v>
      </c>
      <c r="CI46" s="7">
        <f t="shared" si="375"/>
        <v>0</v>
      </c>
      <c r="CJ46" s="7">
        <f t="shared" ref="CJ46" si="412">CJ47</f>
        <v>0</v>
      </c>
      <c r="CK46" s="7">
        <f>SUM(CK47)</f>
        <v>0</v>
      </c>
      <c r="CL46" s="7">
        <f t="shared" ref="CL46" si="413">CL47</f>
        <v>0</v>
      </c>
      <c r="CM46" s="7">
        <f>SUM(CM47)</f>
        <v>0</v>
      </c>
      <c r="CN46" s="7">
        <f t="shared" ref="CN46" si="414">CN47</f>
        <v>0</v>
      </c>
      <c r="CO46" s="7">
        <f t="shared" si="375"/>
        <v>0</v>
      </c>
      <c r="CP46" s="40">
        <f t="shared" ref="CP46" si="415">CP47</f>
        <v>69</v>
      </c>
      <c r="CQ46" s="7">
        <f>SUM(CQ47)</f>
        <v>2129218.5600000001</v>
      </c>
      <c r="CR46" s="7">
        <f t="shared" ref="CR46" si="416">CR47</f>
        <v>0</v>
      </c>
      <c r="CS46" s="7">
        <f t="shared" si="375"/>
        <v>0</v>
      </c>
      <c r="CT46" s="7">
        <f t="shared" ref="CT46" si="417">CT47</f>
        <v>0</v>
      </c>
      <c r="CU46" s="7">
        <f>SUM(CU47)</f>
        <v>0</v>
      </c>
      <c r="CV46" s="7">
        <f t="shared" ref="CV46" si="418">CV47</f>
        <v>0</v>
      </c>
      <c r="CW46" s="7">
        <f>SUM(CW47)</f>
        <v>0</v>
      </c>
      <c r="CX46" s="7">
        <f t="shared" ref="CX46" si="419">CX47</f>
        <v>0</v>
      </c>
      <c r="CY46" s="7">
        <f t="shared" si="375"/>
        <v>0</v>
      </c>
      <c r="CZ46" s="7">
        <f t="shared" ref="CZ46" si="420">CZ47</f>
        <v>0</v>
      </c>
      <c r="DA46" s="7">
        <f t="shared" si="375"/>
        <v>0</v>
      </c>
      <c r="DB46" s="7">
        <f t="shared" ref="DB46" si="421">DB47</f>
        <v>0</v>
      </c>
      <c r="DC46" s="7">
        <f t="shared" si="375"/>
        <v>0</v>
      </c>
      <c r="DD46" s="7">
        <f t="shared" ref="DD46" si="422">DD47</f>
        <v>0</v>
      </c>
      <c r="DE46" s="7">
        <f t="shared" si="375"/>
        <v>0</v>
      </c>
      <c r="DF46" s="7">
        <f t="shared" ref="DF46" si="423">DF47</f>
        <v>0</v>
      </c>
      <c r="DG46" s="7">
        <f t="shared" si="375"/>
        <v>0</v>
      </c>
      <c r="DH46" s="7">
        <f t="shared" ref="DH46" si="424">DH47</f>
        <v>0</v>
      </c>
      <c r="DI46" s="7">
        <f t="shared" si="375"/>
        <v>0</v>
      </c>
      <c r="DJ46" s="7">
        <f t="shared" ref="DJ46" si="425">DJ47</f>
        <v>0</v>
      </c>
      <c r="DK46" s="7">
        <f t="shared" si="375"/>
        <v>0</v>
      </c>
      <c r="DL46" s="7">
        <f t="shared" ref="DL46" si="426">DL47</f>
        <v>0</v>
      </c>
      <c r="DM46" s="7">
        <f t="shared" ref="DM46:DU46" si="427">SUM(DM47)</f>
        <v>0</v>
      </c>
      <c r="DN46" s="40">
        <f t="shared" ref="DN46" si="428">DN47</f>
        <v>0</v>
      </c>
      <c r="DO46" s="7">
        <f t="shared" si="427"/>
        <v>0</v>
      </c>
      <c r="DP46" s="7">
        <f t="shared" ref="DP46" si="429">DP47</f>
        <v>0</v>
      </c>
      <c r="DQ46" s="7">
        <f t="shared" si="427"/>
        <v>0</v>
      </c>
      <c r="DR46" s="7">
        <f t="shared" ref="DR46" si="430">DR47</f>
        <v>0</v>
      </c>
      <c r="DS46" s="7">
        <f t="shared" si="427"/>
        <v>0</v>
      </c>
      <c r="DT46" s="7">
        <f t="shared" ref="DT46" si="431">DT47</f>
        <v>0</v>
      </c>
      <c r="DU46" s="7">
        <f t="shared" si="427"/>
        <v>0</v>
      </c>
      <c r="DV46" s="7">
        <f>SUM(DV47)</f>
        <v>0</v>
      </c>
      <c r="DW46" s="7">
        <f>SUM(DW47)</f>
        <v>0</v>
      </c>
      <c r="DX46" s="40">
        <f>DX47</f>
        <v>0</v>
      </c>
      <c r="DY46" s="7">
        <f>SUM(DY47)</f>
        <v>0</v>
      </c>
      <c r="DZ46" s="7">
        <f t="shared" ref="DZ46" si="432">DZ47</f>
        <v>0</v>
      </c>
      <c r="EA46" s="7">
        <f>SUM(EA47)</f>
        <v>0</v>
      </c>
      <c r="EB46" s="7">
        <f t="shared" ref="EB46" si="433">EB47</f>
        <v>0</v>
      </c>
      <c r="EC46" s="7">
        <f>SUM(EC47)</f>
        <v>0</v>
      </c>
      <c r="ED46" s="47">
        <v>0</v>
      </c>
      <c r="EE46" s="47">
        <f t="shared" ref="EE46:EI46" si="434">EE47</f>
        <v>0</v>
      </c>
      <c r="EF46" s="104">
        <f t="shared" si="434"/>
        <v>0</v>
      </c>
      <c r="EG46" s="104">
        <f t="shared" si="434"/>
        <v>0</v>
      </c>
      <c r="EH46" s="105">
        <f t="shared" si="434"/>
        <v>109</v>
      </c>
      <c r="EI46" s="105">
        <f t="shared" si="434"/>
        <v>3157826.56</v>
      </c>
    </row>
    <row r="47" spans="1:139" s="17" customFormat="1" x14ac:dyDescent="0.25">
      <c r="A47" s="19"/>
      <c r="B47" s="19">
        <v>19</v>
      </c>
      <c r="C47" s="8" t="s">
        <v>195</v>
      </c>
      <c r="D47" s="9">
        <v>11480</v>
      </c>
      <c r="E47" s="4">
        <v>1.6</v>
      </c>
      <c r="F47" s="14">
        <v>1</v>
      </c>
      <c r="G47" s="14"/>
      <c r="H47" s="9">
        <v>1.4</v>
      </c>
      <c r="I47" s="9">
        <v>1.68</v>
      </c>
      <c r="J47" s="9">
        <v>2.23</v>
      </c>
      <c r="K47" s="9">
        <v>2.57</v>
      </c>
      <c r="L47" s="5"/>
      <c r="M47" s="5">
        <f t="shared" si="62"/>
        <v>0</v>
      </c>
      <c r="N47" s="5">
        <v>40</v>
      </c>
      <c r="O47" s="5">
        <f>N47*D47*E47*F47*H47*$O$12</f>
        <v>1028607.9999999999</v>
      </c>
      <c r="P47" s="11"/>
      <c r="Q47" s="5">
        <f>P47*D47*E47*F47*H47*$Q$12</f>
        <v>0</v>
      </c>
      <c r="R47" s="5"/>
      <c r="S47" s="5">
        <f>SUM(R47*D47*E47*F47*H47*$S$12)</f>
        <v>0</v>
      </c>
      <c r="T47" s="11"/>
      <c r="U47" s="11">
        <f>SUM(T47*D47*E47*F47*H47*$U$12)</f>
        <v>0</v>
      </c>
      <c r="V47" s="5"/>
      <c r="W47" s="5">
        <f t="shared" si="63"/>
        <v>0</v>
      </c>
      <c r="X47" s="5"/>
      <c r="Y47" s="5">
        <f>SUM(X47*D47*E47*F47*H47*$Y$12)</f>
        <v>0</v>
      </c>
      <c r="Z47" s="5"/>
      <c r="AA47" s="5">
        <f>SUM(Z47*D47*E47*F47*H47*$AA$12)</f>
        <v>0</v>
      </c>
      <c r="AB47" s="5"/>
      <c r="AC47" s="5">
        <f>SUM(AB47*D47*E47*F47*I47*$AC$12)</f>
        <v>0</v>
      </c>
      <c r="AD47" s="11"/>
      <c r="AE47" s="5">
        <f>SUM(AD47*D47*E47*F47*I47*$AE$12)</f>
        <v>0</v>
      </c>
      <c r="AF47" s="5"/>
      <c r="AG47" s="5">
        <f>SUM(AF47*D47*E47*F47*H47*$AG$12)</f>
        <v>0</v>
      </c>
      <c r="AH47" s="11"/>
      <c r="AI47" s="11">
        <f>SUM(AH47*D47*E47*F47*H47*$AI$12)</f>
        <v>0</v>
      </c>
      <c r="AJ47" s="5"/>
      <c r="AK47" s="5">
        <f>SUM(AJ47*D47*E47*F47*H47*$AK$12)</f>
        <v>0</v>
      </c>
      <c r="AL47" s="5"/>
      <c r="AM47" s="5">
        <f>SUM(AL47*D47*E47*F47*H47*$AM$12)</f>
        <v>0</v>
      </c>
      <c r="AN47" s="5"/>
      <c r="AO47" s="5">
        <f>SUM(D47*E47*F47*H47*AN47*$AO$12)</f>
        <v>0</v>
      </c>
      <c r="AP47" s="5"/>
      <c r="AQ47" s="5">
        <f>SUM(AP47*D47*E47*F47*H47*$AQ$12)</f>
        <v>0</v>
      </c>
      <c r="AR47" s="5"/>
      <c r="AS47" s="5">
        <f>SUM(AR47*D47*E47*F47*H47*$AS$12)</f>
        <v>0</v>
      </c>
      <c r="AT47" s="5"/>
      <c r="AU47" s="5">
        <f>SUM(AT47*D47*E47*F47*H47*$AU$12)</f>
        <v>0</v>
      </c>
      <c r="AV47" s="5"/>
      <c r="AW47" s="5">
        <f>SUM(AV47*D47*E47*F47*H47*$AW$12)</f>
        <v>0</v>
      </c>
      <c r="AX47" s="5"/>
      <c r="AY47" s="5">
        <f>SUM(AX47*D47*E47*F47*H47*$AY$12)</f>
        <v>0</v>
      </c>
      <c r="AZ47" s="5"/>
      <c r="BA47" s="5">
        <f>SUM(AZ47*D47*E47*F47*H47*$BA$12)</f>
        <v>0</v>
      </c>
      <c r="BB47" s="5"/>
      <c r="BC47" s="5">
        <f>SUM(BB47*D47*E47*F47*H47*$BC$12)</f>
        <v>0</v>
      </c>
      <c r="BD47" s="5"/>
      <c r="BE47" s="5">
        <f>BD47*D47*E47*F47*H47*$BE$12</f>
        <v>0</v>
      </c>
      <c r="BF47" s="5"/>
      <c r="BG47" s="5">
        <f>BF47*D47*E47*F47*H47*$BG$12</f>
        <v>0</v>
      </c>
      <c r="BH47" s="5"/>
      <c r="BI47" s="5">
        <f>BH47*D47*E47*F47*H47*$BI$12</f>
        <v>0</v>
      </c>
      <c r="BJ47" s="5"/>
      <c r="BK47" s="5">
        <f>SUM(BJ47*D47*E47*F47*H47*$BK$12)</f>
        <v>0</v>
      </c>
      <c r="BL47" s="5"/>
      <c r="BM47" s="5">
        <f>SUM(BL47*D47*E47*F47*H47*$BM$12)</f>
        <v>0</v>
      </c>
      <c r="BN47" s="5"/>
      <c r="BO47" s="5">
        <f>SUM(BN47*D47*E47*F47*H47*$BO$12)</f>
        <v>0</v>
      </c>
      <c r="BP47" s="5"/>
      <c r="BQ47" s="5">
        <f>SUM(BP47*D47*E47*F47*H47*$BQ$12)</f>
        <v>0</v>
      </c>
      <c r="BR47" s="5"/>
      <c r="BS47" s="5">
        <f>SUM(BR47*D47*E47*F47*H47*$BS$12)</f>
        <v>0</v>
      </c>
      <c r="BT47" s="5"/>
      <c r="BU47" s="5">
        <f>BT47*D47*E47*F47*H47*$BU$12</f>
        <v>0</v>
      </c>
      <c r="BV47" s="5"/>
      <c r="BW47" s="5">
        <f>SUM(BV47*D47*E47*F47*H47*$BW$12)</f>
        <v>0</v>
      </c>
      <c r="BX47" s="5"/>
      <c r="BY47" s="5">
        <f>SUM(BX47*D47*E47*F47*H47*$BY$12)</f>
        <v>0</v>
      </c>
      <c r="BZ47" s="5"/>
      <c r="CA47" s="5">
        <f>SUM(BZ47*D47*E47*F47*H47*$CA$12)</f>
        <v>0</v>
      </c>
      <c r="CB47" s="5"/>
      <c r="CC47" s="5">
        <f>SUM(CB47*D47*E47*F47*H47*$CC$12)</f>
        <v>0</v>
      </c>
      <c r="CD47" s="5"/>
      <c r="CE47" s="5">
        <f>CD47*D47*E47*F47*H47*$CE$12</f>
        <v>0</v>
      </c>
      <c r="CF47" s="7"/>
      <c r="CG47" s="5">
        <f>SUM(CF47*D47*E47*F47*H47*$CG$12)</f>
        <v>0</v>
      </c>
      <c r="CH47" s="5"/>
      <c r="CI47" s="5">
        <f>SUM(CH47*D47*E47*F47*I47*$CI$12)</f>
        <v>0</v>
      </c>
      <c r="CJ47" s="5"/>
      <c r="CK47" s="5">
        <f>SUM(CJ47*D47*E47*F47*I47*$CK$12)</f>
        <v>0</v>
      </c>
      <c r="CL47" s="5"/>
      <c r="CM47" s="5">
        <f>SUM(CL47*D47*E47*F47*I47*$CM$12)</f>
        <v>0</v>
      </c>
      <c r="CN47" s="5"/>
      <c r="CO47" s="5">
        <f>SUM(CN47*D47*E47*F47*I47*$CO$12)</f>
        <v>0</v>
      </c>
      <c r="CP47" s="11">
        <v>69</v>
      </c>
      <c r="CQ47" s="5">
        <f>SUM(CP47*D47*E47*F47*I47*$CQ$12)</f>
        <v>2129218.5600000001</v>
      </c>
      <c r="CR47" s="5"/>
      <c r="CS47" s="5">
        <f>SUM(CR47*D47*E47*F47*I47*$CS$12)</f>
        <v>0</v>
      </c>
      <c r="CT47" s="5"/>
      <c r="CU47" s="5">
        <f>SUM(CT47*D47*E47*F47*I47*$CU$12)</f>
        <v>0</v>
      </c>
      <c r="CV47" s="5"/>
      <c r="CW47" s="5">
        <f>SUM(CV47*D47*E47*F47*I47*$CW$12)</f>
        <v>0</v>
      </c>
      <c r="CX47" s="5"/>
      <c r="CY47" s="5">
        <f>SUM(CX47*D47*E47*F47*I47*$CY$12)</f>
        <v>0</v>
      </c>
      <c r="CZ47" s="5"/>
      <c r="DA47" s="5">
        <f>SUM(CZ47*D47*E47*F47*I47*$DA$12)</f>
        <v>0</v>
      </c>
      <c r="DB47" s="5"/>
      <c r="DC47" s="5">
        <f>SUM(DB47*D47*E47*F47*I47*$DC$12)</f>
        <v>0</v>
      </c>
      <c r="DD47" s="5"/>
      <c r="DE47" s="5">
        <f>SUM(DD47*D47*E47*F47*I47*$DE$12)</f>
        <v>0</v>
      </c>
      <c r="DF47" s="5"/>
      <c r="DG47" s="5">
        <f>SUM(DF47*D47*E47*F47*I47*$DG$12)</f>
        <v>0</v>
      </c>
      <c r="DH47" s="5"/>
      <c r="DI47" s="5">
        <f>SUM(DH47*D47*E47*F47*I47*$DI$12)</f>
        <v>0</v>
      </c>
      <c r="DJ47" s="5"/>
      <c r="DK47" s="5">
        <f>SUM(DJ47*D47*E47*F47*I47*$DK$12)</f>
        <v>0</v>
      </c>
      <c r="DL47" s="5"/>
      <c r="DM47" s="5">
        <f>DL47*D47*E47*F47*I47*$DM$12</f>
        <v>0</v>
      </c>
      <c r="DN47" s="11"/>
      <c r="DO47" s="5">
        <f>SUM(DN47*D47*E47*F47*I47*$DO$12)</f>
        <v>0</v>
      </c>
      <c r="DP47" s="5"/>
      <c r="DQ47" s="5">
        <f>SUM(DP47*D47*E47*F47*I47*$DQ$12)</f>
        <v>0</v>
      </c>
      <c r="DR47" s="5"/>
      <c r="DS47" s="5">
        <f>SUM(DR47*D47*E47*F47*J47*$DS$12)</f>
        <v>0</v>
      </c>
      <c r="DT47" s="5"/>
      <c r="DU47" s="5">
        <f>SUM(DT47*D47*E47*F47*K47*$DU$12)</f>
        <v>0</v>
      </c>
      <c r="DV47" s="5"/>
      <c r="DW47" s="5">
        <f>SUM(DV47*D47*E47*F47*H47*$DW$12)</f>
        <v>0</v>
      </c>
      <c r="DX47" s="11"/>
      <c r="DY47" s="5">
        <f>SUM(DX47*D47*E47*F47*H47*$DY$12)</f>
        <v>0</v>
      </c>
      <c r="DZ47" s="5"/>
      <c r="EA47" s="5">
        <f>SUM(DZ47*D47*E47*F47*H47*$EA$12)</f>
        <v>0</v>
      </c>
      <c r="EB47" s="5"/>
      <c r="EC47" s="5">
        <f>SUM(EB47*D47*E47*F47*H47*$EC$12)</f>
        <v>0</v>
      </c>
      <c r="ED47" s="5"/>
      <c r="EE47" s="5">
        <f t="shared" si="61"/>
        <v>0</v>
      </c>
      <c r="EF47" s="107"/>
      <c r="EG47" s="106">
        <f t="shared" si="64"/>
        <v>0</v>
      </c>
      <c r="EH47" s="108">
        <f t="shared" si="65"/>
        <v>109</v>
      </c>
      <c r="EI47" s="108">
        <f t="shared" si="65"/>
        <v>3157826.56</v>
      </c>
    </row>
    <row r="48" spans="1:139" s="109" customFormat="1" ht="14.25" x14ac:dyDescent="0.2">
      <c r="A48" s="50">
        <v>11</v>
      </c>
      <c r="B48" s="50"/>
      <c r="C48" s="54" t="s">
        <v>196</v>
      </c>
      <c r="D48" s="55">
        <v>11480</v>
      </c>
      <c r="E48" s="51">
        <v>1.49</v>
      </c>
      <c r="F48" s="46">
        <v>1</v>
      </c>
      <c r="G48" s="2"/>
      <c r="H48" s="55"/>
      <c r="I48" s="55"/>
      <c r="J48" s="55"/>
      <c r="K48" s="55">
        <v>2.57</v>
      </c>
      <c r="L48" s="7">
        <f>SUM(L49:L50)</f>
        <v>0</v>
      </c>
      <c r="M48" s="7">
        <f t="shared" ref="M48:DK48" si="435">SUM(M49:M50)</f>
        <v>0</v>
      </c>
      <c r="N48" s="7">
        <f t="shared" si="435"/>
        <v>0</v>
      </c>
      <c r="O48" s="7">
        <f t="shared" si="435"/>
        <v>0</v>
      </c>
      <c r="P48" s="40">
        <f t="shared" si="435"/>
        <v>0</v>
      </c>
      <c r="Q48" s="7">
        <f t="shared" si="435"/>
        <v>0</v>
      </c>
      <c r="R48" s="7">
        <f t="shared" si="435"/>
        <v>0</v>
      </c>
      <c r="S48" s="7">
        <f t="shared" si="435"/>
        <v>0</v>
      </c>
      <c r="T48" s="52">
        <f t="shared" si="435"/>
        <v>0</v>
      </c>
      <c r="U48" s="52">
        <f t="shared" si="435"/>
        <v>0</v>
      </c>
      <c r="V48" s="7">
        <f t="shared" si="435"/>
        <v>0</v>
      </c>
      <c r="W48" s="7">
        <f t="shared" si="435"/>
        <v>0</v>
      </c>
      <c r="X48" s="7">
        <f t="shared" si="435"/>
        <v>0</v>
      </c>
      <c r="Y48" s="7">
        <f t="shared" si="435"/>
        <v>0</v>
      </c>
      <c r="Z48" s="7">
        <f t="shared" si="435"/>
        <v>0</v>
      </c>
      <c r="AA48" s="7">
        <f t="shared" si="435"/>
        <v>0</v>
      </c>
      <c r="AB48" s="7">
        <f t="shared" si="435"/>
        <v>0</v>
      </c>
      <c r="AC48" s="7">
        <f t="shared" si="435"/>
        <v>0</v>
      </c>
      <c r="AD48" s="40">
        <f t="shared" si="435"/>
        <v>0</v>
      </c>
      <c r="AE48" s="7">
        <f t="shared" si="435"/>
        <v>0</v>
      </c>
      <c r="AF48" s="7">
        <f t="shared" si="435"/>
        <v>0</v>
      </c>
      <c r="AG48" s="7">
        <f t="shared" si="435"/>
        <v>0</v>
      </c>
      <c r="AH48" s="52">
        <f t="shared" si="435"/>
        <v>0</v>
      </c>
      <c r="AI48" s="52">
        <f t="shared" si="435"/>
        <v>0</v>
      </c>
      <c r="AJ48" s="7">
        <f>SUM(AJ49:AJ50)</f>
        <v>44</v>
      </c>
      <c r="AK48" s="7">
        <f>SUM(AK49:AK50)</f>
        <v>995178.24</v>
      </c>
      <c r="AL48" s="7">
        <f>SUM(AL49:AL50)</f>
        <v>0</v>
      </c>
      <c r="AM48" s="7">
        <f>SUM(AM49:AM50)</f>
        <v>0</v>
      </c>
      <c r="AN48" s="7">
        <f t="shared" si="435"/>
        <v>0</v>
      </c>
      <c r="AO48" s="7">
        <f t="shared" si="435"/>
        <v>0</v>
      </c>
      <c r="AP48" s="7">
        <f t="shared" si="435"/>
        <v>0</v>
      </c>
      <c r="AQ48" s="7">
        <f t="shared" si="435"/>
        <v>0</v>
      </c>
      <c r="AR48" s="7">
        <f t="shared" si="435"/>
        <v>0</v>
      </c>
      <c r="AS48" s="7">
        <f t="shared" si="435"/>
        <v>0</v>
      </c>
      <c r="AT48" s="7">
        <f t="shared" si="435"/>
        <v>0</v>
      </c>
      <c r="AU48" s="7">
        <f>SUM(AU49:AU50)</f>
        <v>0</v>
      </c>
      <c r="AV48" s="7">
        <f t="shared" ref="AV48:CH48" si="436">SUM(AV49:AV50)</f>
        <v>0</v>
      </c>
      <c r="AW48" s="7">
        <f t="shared" si="436"/>
        <v>0</v>
      </c>
      <c r="AX48" s="7">
        <f t="shared" si="436"/>
        <v>0</v>
      </c>
      <c r="AY48" s="7">
        <f t="shared" si="436"/>
        <v>0</v>
      </c>
      <c r="AZ48" s="7">
        <f t="shared" si="436"/>
        <v>0</v>
      </c>
      <c r="BA48" s="7">
        <f t="shared" si="436"/>
        <v>0</v>
      </c>
      <c r="BB48" s="7">
        <f t="shared" si="436"/>
        <v>0</v>
      </c>
      <c r="BC48" s="7">
        <f t="shared" si="436"/>
        <v>0</v>
      </c>
      <c r="BD48" s="7">
        <f t="shared" si="436"/>
        <v>0</v>
      </c>
      <c r="BE48" s="7">
        <f t="shared" si="436"/>
        <v>0</v>
      </c>
      <c r="BF48" s="7">
        <f t="shared" si="436"/>
        <v>0</v>
      </c>
      <c r="BG48" s="7">
        <f t="shared" si="436"/>
        <v>0</v>
      </c>
      <c r="BH48" s="7">
        <f t="shared" si="436"/>
        <v>0</v>
      </c>
      <c r="BI48" s="7">
        <f t="shared" si="436"/>
        <v>0</v>
      </c>
      <c r="BJ48" s="7">
        <f t="shared" si="436"/>
        <v>0</v>
      </c>
      <c r="BK48" s="7">
        <f t="shared" si="436"/>
        <v>0</v>
      </c>
      <c r="BL48" s="7">
        <f t="shared" si="436"/>
        <v>12</v>
      </c>
      <c r="BM48" s="7">
        <f t="shared" si="436"/>
        <v>279009.91999999998</v>
      </c>
      <c r="BN48" s="7">
        <f t="shared" si="436"/>
        <v>0</v>
      </c>
      <c r="BO48" s="7">
        <f t="shared" si="436"/>
        <v>0</v>
      </c>
      <c r="BP48" s="7">
        <f t="shared" si="436"/>
        <v>0</v>
      </c>
      <c r="BQ48" s="7">
        <f t="shared" si="436"/>
        <v>0</v>
      </c>
      <c r="BR48" s="7">
        <f t="shared" si="436"/>
        <v>0</v>
      </c>
      <c r="BS48" s="7">
        <f t="shared" si="436"/>
        <v>0</v>
      </c>
      <c r="BT48" s="7">
        <f t="shared" si="436"/>
        <v>0</v>
      </c>
      <c r="BU48" s="7">
        <f t="shared" si="436"/>
        <v>0</v>
      </c>
      <c r="BV48" s="7">
        <f t="shared" si="436"/>
        <v>0</v>
      </c>
      <c r="BW48" s="7">
        <f t="shared" si="436"/>
        <v>0</v>
      </c>
      <c r="BX48" s="7">
        <f t="shared" si="436"/>
        <v>0</v>
      </c>
      <c r="BY48" s="7">
        <f t="shared" si="436"/>
        <v>0</v>
      </c>
      <c r="BZ48" s="7">
        <f t="shared" si="436"/>
        <v>0</v>
      </c>
      <c r="CA48" s="7">
        <f t="shared" si="436"/>
        <v>0</v>
      </c>
      <c r="CB48" s="7">
        <f t="shared" si="436"/>
        <v>0</v>
      </c>
      <c r="CC48" s="7">
        <f t="shared" si="436"/>
        <v>0</v>
      </c>
      <c r="CD48" s="7">
        <f t="shared" si="436"/>
        <v>1</v>
      </c>
      <c r="CE48" s="7">
        <f t="shared" si="436"/>
        <v>21857.920000000002</v>
      </c>
      <c r="CF48" s="7">
        <f t="shared" si="436"/>
        <v>0</v>
      </c>
      <c r="CG48" s="7">
        <f t="shared" si="436"/>
        <v>0</v>
      </c>
      <c r="CH48" s="7">
        <f t="shared" si="436"/>
        <v>0</v>
      </c>
      <c r="CI48" s="7">
        <f t="shared" si="435"/>
        <v>0</v>
      </c>
      <c r="CJ48" s="7">
        <f>SUM(CJ49:CJ50)</f>
        <v>0</v>
      </c>
      <c r="CK48" s="7">
        <f>SUM(CK49:CK50)</f>
        <v>0</v>
      </c>
      <c r="CL48" s="7">
        <f>SUM(CL49:CL50)</f>
        <v>0</v>
      </c>
      <c r="CM48" s="7">
        <f>SUM(CM49:CM50)</f>
        <v>0</v>
      </c>
      <c r="CN48" s="7">
        <f t="shared" si="435"/>
        <v>0</v>
      </c>
      <c r="CO48" s="7">
        <f t="shared" si="435"/>
        <v>0</v>
      </c>
      <c r="CP48" s="40">
        <f>SUM(CP49:CP50)</f>
        <v>12</v>
      </c>
      <c r="CQ48" s="7">
        <f>SUM(CQ49:CQ50)</f>
        <v>319768.51199999999</v>
      </c>
      <c r="CR48" s="7">
        <f t="shared" si="435"/>
        <v>0</v>
      </c>
      <c r="CS48" s="7">
        <f t="shared" si="435"/>
        <v>0</v>
      </c>
      <c r="CT48" s="7">
        <f>SUM(CT49:CT50)</f>
        <v>0</v>
      </c>
      <c r="CU48" s="7">
        <f>SUM(CU49:CU50)</f>
        <v>0</v>
      </c>
      <c r="CV48" s="7">
        <f>SUM(CV49:CV50)</f>
        <v>0</v>
      </c>
      <c r="CW48" s="7">
        <f>SUM(CW49:CW50)</f>
        <v>0</v>
      </c>
      <c r="CX48" s="7">
        <f t="shared" si="435"/>
        <v>8</v>
      </c>
      <c r="CY48" s="7">
        <f t="shared" si="435"/>
        <v>209836.03200000001</v>
      </c>
      <c r="CZ48" s="7">
        <f t="shared" si="435"/>
        <v>0</v>
      </c>
      <c r="DA48" s="7">
        <f t="shared" si="435"/>
        <v>0</v>
      </c>
      <c r="DB48" s="7">
        <f t="shared" si="435"/>
        <v>0</v>
      </c>
      <c r="DC48" s="7">
        <f t="shared" si="435"/>
        <v>0</v>
      </c>
      <c r="DD48" s="7">
        <f t="shared" si="435"/>
        <v>0</v>
      </c>
      <c r="DE48" s="7">
        <f t="shared" si="435"/>
        <v>0</v>
      </c>
      <c r="DF48" s="7">
        <f t="shared" si="435"/>
        <v>0</v>
      </c>
      <c r="DG48" s="7">
        <f t="shared" si="435"/>
        <v>0</v>
      </c>
      <c r="DH48" s="7">
        <f t="shared" si="435"/>
        <v>0</v>
      </c>
      <c r="DI48" s="7">
        <f t="shared" si="435"/>
        <v>0</v>
      </c>
      <c r="DJ48" s="7">
        <f t="shared" si="435"/>
        <v>0</v>
      </c>
      <c r="DK48" s="7">
        <f t="shared" si="435"/>
        <v>0</v>
      </c>
      <c r="DL48" s="7">
        <f t="shared" ref="DL48:EI48" si="437">SUM(DL49:DL50)</f>
        <v>0</v>
      </c>
      <c r="DM48" s="7">
        <f t="shared" si="437"/>
        <v>0</v>
      </c>
      <c r="DN48" s="40">
        <f t="shared" si="437"/>
        <v>0</v>
      </c>
      <c r="DO48" s="7">
        <f t="shared" si="437"/>
        <v>0</v>
      </c>
      <c r="DP48" s="7">
        <f t="shared" si="437"/>
        <v>0</v>
      </c>
      <c r="DQ48" s="7">
        <f t="shared" si="437"/>
        <v>0</v>
      </c>
      <c r="DR48" s="7">
        <f t="shared" si="437"/>
        <v>0</v>
      </c>
      <c r="DS48" s="7">
        <f t="shared" si="437"/>
        <v>0</v>
      </c>
      <c r="DT48" s="7">
        <f t="shared" si="437"/>
        <v>0</v>
      </c>
      <c r="DU48" s="7">
        <f t="shared" si="437"/>
        <v>0</v>
      </c>
      <c r="DV48" s="7">
        <f t="shared" si="437"/>
        <v>0</v>
      </c>
      <c r="DW48" s="7">
        <f t="shared" si="437"/>
        <v>0</v>
      </c>
      <c r="DX48" s="40">
        <f t="shared" si="437"/>
        <v>0</v>
      </c>
      <c r="DY48" s="7">
        <f t="shared" si="437"/>
        <v>0</v>
      </c>
      <c r="DZ48" s="7">
        <f t="shared" si="437"/>
        <v>0</v>
      </c>
      <c r="EA48" s="7">
        <f t="shared" si="437"/>
        <v>0</v>
      </c>
      <c r="EB48" s="7">
        <f t="shared" si="437"/>
        <v>0</v>
      </c>
      <c r="EC48" s="7">
        <f t="shared" si="437"/>
        <v>0</v>
      </c>
      <c r="ED48" s="47">
        <v>0</v>
      </c>
      <c r="EE48" s="47">
        <f t="shared" si="437"/>
        <v>0</v>
      </c>
      <c r="EF48" s="104">
        <f t="shared" si="437"/>
        <v>0</v>
      </c>
      <c r="EG48" s="104">
        <f t="shared" si="437"/>
        <v>0</v>
      </c>
      <c r="EH48" s="105">
        <f t="shared" si="437"/>
        <v>77</v>
      </c>
      <c r="EI48" s="105">
        <f t="shared" si="437"/>
        <v>1825650.6239999998</v>
      </c>
    </row>
    <row r="49" spans="1:139" s="17" customFormat="1" x14ac:dyDescent="0.25">
      <c r="A49" s="19"/>
      <c r="B49" s="19">
        <v>20</v>
      </c>
      <c r="C49" s="10" t="s">
        <v>197</v>
      </c>
      <c r="D49" s="9">
        <v>11480</v>
      </c>
      <c r="E49" s="4">
        <v>1.49</v>
      </c>
      <c r="F49" s="6">
        <v>1</v>
      </c>
      <c r="G49" s="6"/>
      <c r="H49" s="9">
        <v>1.4</v>
      </c>
      <c r="I49" s="9">
        <v>1.68</v>
      </c>
      <c r="J49" s="9">
        <v>2.23</v>
      </c>
      <c r="K49" s="9">
        <v>2.57</v>
      </c>
      <c r="L49" s="5">
        <v>0</v>
      </c>
      <c r="M49" s="5">
        <f t="shared" si="62"/>
        <v>0</v>
      </c>
      <c r="N49" s="5"/>
      <c r="O49" s="5">
        <f>N49*D49*E49*F49*H49*$O$12</f>
        <v>0</v>
      </c>
      <c r="P49" s="11">
        <v>0</v>
      </c>
      <c r="Q49" s="5">
        <f>P49*D49*E49*F49*H49*$Q$12</f>
        <v>0</v>
      </c>
      <c r="R49" s="5">
        <v>0</v>
      </c>
      <c r="S49" s="5">
        <f>SUM(R49*D49*E49*F49*H49*$S$12)</f>
        <v>0</v>
      </c>
      <c r="T49" s="11"/>
      <c r="U49" s="11">
        <f>SUM(T49*D49*E49*F49*H49*$U$12)</f>
        <v>0</v>
      </c>
      <c r="V49" s="5"/>
      <c r="W49" s="5">
        <f t="shared" si="63"/>
        <v>0</v>
      </c>
      <c r="X49" s="5">
        <v>0</v>
      </c>
      <c r="Y49" s="5">
        <f>SUM(X49*D49*E49*F49*H49*$Y$12)</f>
        <v>0</v>
      </c>
      <c r="Z49" s="5"/>
      <c r="AA49" s="5">
        <f>SUM(Z49*D49*E49*F49*H49*$AA$12)</f>
        <v>0</v>
      </c>
      <c r="AB49" s="5"/>
      <c r="AC49" s="5">
        <f>SUM(AB49*D49*E49*F49*I49*$AC$12)</f>
        <v>0</v>
      </c>
      <c r="AD49" s="11">
        <v>0</v>
      </c>
      <c r="AE49" s="5">
        <f>SUM(AD49*D49*E49*F49*I49*$AE$12)</f>
        <v>0</v>
      </c>
      <c r="AF49" s="5"/>
      <c r="AG49" s="5">
        <f>SUM(AF49*D49*E49*F49*H49*$AG$12)</f>
        <v>0</v>
      </c>
      <c r="AH49" s="11"/>
      <c r="AI49" s="11">
        <f>SUM(AH49*D49*E49*F49*H49*$AI$12)</f>
        <v>0</v>
      </c>
      <c r="AJ49" s="5">
        <v>16</v>
      </c>
      <c r="AK49" s="5">
        <f>SUM(AJ49*D49*E49*F49*H49*$AK$12)</f>
        <v>383156.47999999998</v>
      </c>
      <c r="AL49" s="5"/>
      <c r="AM49" s="5">
        <f>SUM(AL49*D49*E49*F49*H49*$AM$12)</f>
        <v>0</v>
      </c>
      <c r="AN49" s="5">
        <v>0</v>
      </c>
      <c r="AO49" s="5">
        <f>SUM(D49*E49*F49*H49*AN49*$AO$12)</f>
        <v>0</v>
      </c>
      <c r="AP49" s="5"/>
      <c r="AQ49" s="5">
        <f>SUM(AP49*D49*E49*F49*H49*$AQ$12)</f>
        <v>0</v>
      </c>
      <c r="AR49" s="5"/>
      <c r="AS49" s="5">
        <f>SUM(AR49*D49*E49*F49*H49*$AS$12)</f>
        <v>0</v>
      </c>
      <c r="AT49" s="5">
        <v>0</v>
      </c>
      <c r="AU49" s="5">
        <f>SUM(AT49*D49*E49*F49*H49*$AU$12)</f>
        <v>0</v>
      </c>
      <c r="AV49" s="5"/>
      <c r="AW49" s="5">
        <f>SUM(AV49*D49*E49*F49*H49*$AW$12)</f>
        <v>0</v>
      </c>
      <c r="AX49" s="5"/>
      <c r="AY49" s="5">
        <f>SUM(AX49*D49*E49*F49*H49*$AY$12)</f>
        <v>0</v>
      </c>
      <c r="AZ49" s="5"/>
      <c r="BA49" s="5">
        <f>SUM(AZ49*D49*E49*F49*H49*$BA$12)</f>
        <v>0</v>
      </c>
      <c r="BB49" s="5"/>
      <c r="BC49" s="5">
        <f>SUM(BB49*D49*E49*F49*H49*$BC$12)</f>
        <v>0</v>
      </c>
      <c r="BD49" s="5"/>
      <c r="BE49" s="5">
        <f>BD49*D49*E49*F49*H49*$BE$12</f>
        <v>0</v>
      </c>
      <c r="BF49" s="5"/>
      <c r="BG49" s="5">
        <f>BF49*D49*E49*F49*H49*$BG$12</f>
        <v>0</v>
      </c>
      <c r="BH49" s="5"/>
      <c r="BI49" s="5">
        <f>BH49*D49*E49*F49*H49*$BI$12</f>
        <v>0</v>
      </c>
      <c r="BJ49" s="5"/>
      <c r="BK49" s="5">
        <f>SUM(BJ49*D49*E49*F49*H49*$BK$12)</f>
        <v>0</v>
      </c>
      <c r="BL49" s="5">
        <v>8</v>
      </c>
      <c r="BM49" s="5">
        <f>SUM(BL49*D49*E49*F49*H49*$BM$12)</f>
        <v>191578.23999999999</v>
      </c>
      <c r="BN49" s="5"/>
      <c r="BO49" s="5">
        <f>SUM(BN49*D49*E49*F49*H49*$BO$12)</f>
        <v>0</v>
      </c>
      <c r="BP49" s="5"/>
      <c r="BQ49" s="5">
        <f>SUM(BP49*D49*E49*F49*H49*$BQ$12)</f>
        <v>0</v>
      </c>
      <c r="BR49" s="5"/>
      <c r="BS49" s="5">
        <f>SUM(BR49*D49*E49*F49*H49*$BS$12)</f>
        <v>0</v>
      </c>
      <c r="BT49" s="5"/>
      <c r="BU49" s="5">
        <f>BT49*D49*E49*F49*H49*$BU$12</f>
        <v>0</v>
      </c>
      <c r="BV49" s="5">
        <v>0</v>
      </c>
      <c r="BW49" s="5">
        <f>SUM(BV49*D49*E49*F49*H49*$BW$12)</f>
        <v>0</v>
      </c>
      <c r="BX49" s="5">
        <v>0</v>
      </c>
      <c r="BY49" s="5">
        <f>SUM(BX49*D49*E49*F49*H49*$BY$12)</f>
        <v>0</v>
      </c>
      <c r="BZ49" s="5">
        <v>0</v>
      </c>
      <c r="CA49" s="5">
        <f>SUM(BZ49*D49*E49*F49*H49*$CA$12)</f>
        <v>0</v>
      </c>
      <c r="CB49" s="5">
        <v>0</v>
      </c>
      <c r="CC49" s="5">
        <f>SUM(CB49*D49*E49*F49*H49*$CC$12)</f>
        <v>0</v>
      </c>
      <c r="CD49" s="5">
        <v>0</v>
      </c>
      <c r="CE49" s="5">
        <f>CD49*D49*E49*F49*H49*$CE$12</f>
        <v>0</v>
      </c>
      <c r="CF49" s="5"/>
      <c r="CG49" s="5">
        <f>SUM(CF49*D49*E49*F49*H49*$CG$12)</f>
        <v>0</v>
      </c>
      <c r="CH49" s="5">
        <v>0</v>
      </c>
      <c r="CI49" s="5">
        <f>SUM(CH49*D49*E49*F49*I49*$CI$12)</f>
        <v>0</v>
      </c>
      <c r="CJ49" s="5">
        <v>0</v>
      </c>
      <c r="CK49" s="5">
        <f>SUM(CJ49*D49*E49*F49*I49*$CK$12)</f>
        <v>0</v>
      </c>
      <c r="CL49" s="5">
        <v>0</v>
      </c>
      <c r="CM49" s="5">
        <f>SUM(CL49*D49*E49*F49*I49*$CM$12)</f>
        <v>0</v>
      </c>
      <c r="CN49" s="5">
        <v>0</v>
      </c>
      <c r="CO49" s="5">
        <f>SUM(CN49*D49*E49*F49*I49*$CO$12)</f>
        <v>0</v>
      </c>
      <c r="CP49" s="11">
        <v>2</v>
      </c>
      <c r="CQ49" s="5">
        <f>SUM(CP49*D49*E49*F49*I49*$CQ$12)</f>
        <v>57473.472000000002</v>
      </c>
      <c r="CR49" s="5"/>
      <c r="CS49" s="5">
        <f>SUM(CR49*D49*E49*F49*I49*$CS$12)</f>
        <v>0</v>
      </c>
      <c r="CT49" s="5"/>
      <c r="CU49" s="5">
        <f>SUM(CT49*D49*E49*F49*I49*$CU$12)</f>
        <v>0</v>
      </c>
      <c r="CV49" s="5">
        <v>0</v>
      </c>
      <c r="CW49" s="5">
        <f>SUM(CV49*D49*E49*F49*I49*$CW$12)</f>
        <v>0</v>
      </c>
      <c r="CX49" s="5"/>
      <c r="CY49" s="5">
        <f>SUM(CX49*D49*E49*F49*I49*$CY$12)</f>
        <v>0</v>
      </c>
      <c r="CZ49" s="5">
        <v>0</v>
      </c>
      <c r="DA49" s="5">
        <f>SUM(CZ49*D49*E49*F49*I49*$DA$12)</f>
        <v>0</v>
      </c>
      <c r="DB49" s="5">
        <v>0</v>
      </c>
      <c r="DC49" s="5">
        <f>SUM(DB49*D49*E49*F49*I49*$DC$12)</f>
        <v>0</v>
      </c>
      <c r="DD49" s="5">
        <v>0</v>
      </c>
      <c r="DE49" s="5">
        <f>SUM(DD49*D49*E49*F49*I49*$DE$12)</f>
        <v>0</v>
      </c>
      <c r="DF49" s="5">
        <v>0</v>
      </c>
      <c r="DG49" s="5">
        <f>SUM(DF49*D49*E49*F49*I49*$DG$12)</f>
        <v>0</v>
      </c>
      <c r="DH49" s="5">
        <v>0</v>
      </c>
      <c r="DI49" s="5">
        <f>SUM(DH49*D49*E49*F49*I49*$DI$12)</f>
        <v>0</v>
      </c>
      <c r="DJ49" s="5"/>
      <c r="DK49" s="5">
        <f>SUM(DJ49*D49*E49*F49*I49*$DK$12)</f>
        <v>0</v>
      </c>
      <c r="DL49" s="5"/>
      <c r="DM49" s="5">
        <f>DL49*D49*E49*F49*I49*$DM$12</f>
        <v>0</v>
      </c>
      <c r="DN49" s="11"/>
      <c r="DO49" s="5">
        <f>SUM(DN49*D49*E49*F49*I49*$DO$12)</f>
        <v>0</v>
      </c>
      <c r="DP49" s="5">
        <v>0</v>
      </c>
      <c r="DQ49" s="5">
        <f>SUM(DP49*D49*E49*F49*I49*$DQ$12)</f>
        <v>0</v>
      </c>
      <c r="DR49" s="5">
        <v>0</v>
      </c>
      <c r="DS49" s="5">
        <f>SUM(DR49*D49*E49*F49*J49*$DS$12)</f>
        <v>0</v>
      </c>
      <c r="DT49" s="5">
        <v>0</v>
      </c>
      <c r="DU49" s="5">
        <f>SUM(DT49*D49*E49*F49*K49*$DU$12)</f>
        <v>0</v>
      </c>
      <c r="DV49" s="5"/>
      <c r="DW49" s="5">
        <f>SUM(DV49*D49*E49*F49*H49*$DW$12)</f>
        <v>0</v>
      </c>
      <c r="DX49" s="11"/>
      <c r="DY49" s="5">
        <f>SUM(DX49*D49*E49*F49*H49*$DY$12)</f>
        <v>0</v>
      </c>
      <c r="DZ49" s="5"/>
      <c r="EA49" s="5">
        <f>SUM(DZ49*D49*E49*F49*H49*$EA$12)</f>
        <v>0</v>
      </c>
      <c r="EB49" s="5"/>
      <c r="EC49" s="5">
        <f>SUM(EB49*D49*E49*F49*H49*$EC$12)</f>
        <v>0</v>
      </c>
      <c r="ED49" s="5"/>
      <c r="EE49" s="5">
        <f t="shared" si="61"/>
        <v>0</v>
      </c>
      <c r="EF49" s="107"/>
      <c r="EG49" s="106">
        <f t="shared" si="64"/>
        <v>0</v>
      </c>
      <c r="EH49" s="108">
        <f t="shared" si="65"/>
        <v>26</v>
      </c>
      <c r="EI49" s="108">
        <f t="shared" si="65"/>
        <v>632208.19199999992</v>
      </c>
    </row>
    <row r="50" spans="1:139" s="17" customFormat="1" ht="30" x14ac:dyDescent="0.25">
      <c r="A50" s="19"/>
      <c r="B50" s="19">
        <v>21</v>
      </c>
      <c r="C50" s="8" t="s">
        <v>198</v>
      </c>
      <c r="D50" s="9">
        <v>11480</v>
      </c>
      <c r="E50" s="4">
        <v>1.36</v>
      </c>
      <c r="F50" s="6">
        <v>1</v>
      </c>
      <c r="G50" s="6"/>
      <c r="H50" s="9">
        <v>1.4</v>
      </c>
      <c r="I50" s="9">
        <v>1.68</v>
      </c>
      <c r="J50" s="9">
        <v>2.23</v>
      </c>
      <c r="K50" s="9">
        <v>2.57</v>
      </c>
      <c r="L50" s="5"/>
      <c r="M50" s="5">
        <f t="shared" si="62"/>
        <v>0</v>
      </c>
      <c r="N50" s="5"/>
      <c r="O50" s="5">
        <f>N50*D50*E50*F50*H50*$O$12</f>
        <v>0</v>
      </c>
      <c r="P50" s="11"/>
      <c r="Q50" s="5">
        <f>P50*D50*E50*F50*H50*$Q$12</f>
        <v>0</v>
      </c>
      <c r="R50" s="5"/>
      <c r="S50" s="5">
        <f>SUM(R50*D50*E50*F50*H50*$S$12)</f>
        <v>0</v>
      </c>
      <c r="T50" s="11"/>
      <c r="U50" s="11">
        <f>SUM(T50*D50*E50*F50*H50*$U$12)</f>
        <v>0</v>
      </c>
      <c r="V50" s="5"/>
      <c r="W50" s="5">
        <f t="shared" si="63"/>
        <v>0</v>
      </c>
      <c r="X50" s="5"/>
      <c r="Y50" s="5">
        <f>SUM(X50*D50*E50*F50*H50*$Y$12)</f>
        <v>0</v>
      </c>
      <c r="Z50" s="5"/>
      <c r="AA50" s="5">
        <f>SUM(Z50*D50*E50*F50*H50*$AA$12)</f>
        <v>0</v>
      </c>
      <c r="AB50" s="5"/>
      <c r="AC50" s="5">
        <f>SUM(AB50*D50*E50*F50*I50*$AC$12)</f>
        <v>0</v>
      </c>
      <c r="AD50" s="11"/>
      <c r="AE50" s="5">
        <f>SUM(AD50*D50*E50*F50*I50*$AE$12)</f>
        <v>0</v>
      </c>
      <c r="AF50" s="5"/>
      <c r="AG50" s="5">
        <f>SUM(AF50*D50*E50*F50*H50*$AG$12)</f>
        <v>0</v>
      </c>
      <c r="AH50" s="11"/>
      <c r="AI50" s="11">
        <f>SUM(AH50*D50*E50*F50*H50*$AI$12)</f>
        <v>0</v>
      </c>
      <c r="AJ50" s="5">
        <v>28</v>
      </c>
      <c r="AK50" s="5">
        <f>SUM(AJ50*D50*E50*F50*H50*$AK$12)</f>
        <v>612021.76000000001</v>
      </c>
      <c r="AL50" s="5"/>
      <c r="AM50" s="5">
        <f>SUM(AL50*D50*E50*F50*H50*$AM$12)</f>
        <v>0</v>
      </c>
      <c r="AN50" s="5"/>
      <c r="AO50" s="5">
        <f>SUM(D50*E50*F50*H50*AN50*$AO$12)</f>
        <v>0</v>
      </c>
      <c r="AP50" s="5"/>
      <c r="AQ50" s="5">
        <f>SUM(AP50*D50*E50*F50*H50*$AQ$12)</f>
        <v>0</v>
      </c>
      <c r="AR50" s="5"/>
      <c r="AS50" s="5">
        <f>SUM(AR50*D50*E50*F50*H50*$AS$12)</f>
        <v>0</v>
      </c>
      <c r="AT50" s="5"/>
      <c r="AU50" s="5">
        <f>SUM(AT50*D50*E50*F50*H50*$AU$12)</f>
        <v>0</v>
      </c>
      <c r="AV50" s="5"/>
      <c r="AW50" s="5">
        <f>SUM(AV50*D50*E50*F50*H50*$AW$12)</f>
        <v>0</v>
      </c>
      <c r="AX50" s="5"/>
      <c r="AY50" s="5">
        <f>SUM(AX50*D50*E50*F50*H50*$AY$12)</f>
        <v>0</v>
      </c>
      <c r="AZ50" s="5"/>
      <c r="BA50" s="5">
        <f>SUM(AZ50*D50*E50*F50*H50*$BA$12)</f>
        <v>0</v>
      </c>
      <c r="BB50" s="5"/>
      <c r="BC50" s="5">
        <f>SUM(BB50*D50*E50*F50*H50*$BC$12)</f>
        <v>0</v>
      </c>
      <c r="BD50" s="5"/>
      <c r="BE50" s="5">
        <f>BD50*D50*E50*F50*H50*$BE$12</f>
        <v>0</v>
      </c>
      <c r="BF50" s="5"/>
      <c r="BG50" s="5">
        <f>BF50*D50*E50*F50*H50*$BG$12</f>
        <v>0</v>
      </c>
      <c r="BH50" s="5"/>
      <c r="BI50" s="5">
        <f>BH50*D50*E50*F50*H50*$BI$12</f>
        <v>0</v>
      </c>
      <c r="BJ50" s="5"/>
      <c r="BK50" s="5">
        <f>SUM(BJ50*D50*E50*F50*H50*$BK$12)</f>
        <v>0</v>
      </c>
      <c r="BL50" s="5">
        <v>4</v>
      </c>
      <c r="BM50" s="5">
        <f>SUM(BL50*D50*E50*F50*H50*$BM$12)</f>
        <v>87431.680000000008</v>
      </c>
      <c r="BN50" s="5"/>
      <c r="BO50" s="5">
        <f>SUM(BN50*D50*E50*F50*H50*$BO$12)</f>
        <v>0</v>
      </c>
      <c r="BP50" s="5"/>
      <c r="BQ50" s="5">
        <f>SUM(BP50*D50*E50*F50*H50*$BQ$12)</f>
        <v>0</v>
      </c>
      <c r="BR50" s="5"/>
      <c r="BS50" s="5">
        <f>SUM(BR50*D50*E50*F50*H50*$BS$12)</f>
        <v>0</v>
      </c>
      <c r="BT50" s="5"/>
      <c r="BU50" s="5">
        <f>BT50*D50*E50*F50*H50*$BU$12</f>
        <v>0</v>
      </c>
      <c r="BV50" s="5"/>
      <c r="BW50" s="5">
        <f>SUM(BV50*D50*E50*F50*H50*$BW$12)</f>
        <v>0</v>
      </c>
      <c r="BX50" s="5"/>
      <c r="BY50" s="5">
        <f>SUM(BX50*D50*E50*F50*H50*$BY$12)</f>
        <v>0</v>
      </c>
      <c r="BZ50" s="5"/>
      <c r="CA50" s="5">
        <f>SUM(BZ50*D50*E50*F50*H50*$CA$12)</f>
        <v>0</v>
      </c>
      <c r="CB50" s="5"/>
      <c r="CC50" s="5">
        <f>SUM(CB50*D50*E50*F50*H50*$CC$12)</f>
        <v>0</v>
      </c>
      <c r="CD50" s="5">
        <v>1</v>
      </c>
      <c r="CE50" s="5">
        <f>CD50*D50*E50*F50*H50*$CE$12</f>
        <v>21857.920000000002</v>
      </c>
      <c r="CF50" s="5"/>
      <c r="CG50" s="5">
        <f>SUM(CF50*D50*E50*F50*H50*$CG$12)</f>
        <v>0</v>
      </c>
      <c r="CH50" s="5"/>
      <c r="CI50" s="5">
        <f>SUM(CH50*D50*E50*F50*I50*$CI$12)</f>
        <v>0</v>
      </c>
      <c r="CJ50" s="5"/>
      <c r="CK50" s="5">
        <f>SUM(CJ50*D50*E50*F50*I50*$CK$12)</f>
        <v>0</v>
      </c>
      <c r="CL50" s="5"/>
      <c r="CM50" s="5">
        <f>SUM(CL50*D50*E50*F50*I50*$CM$12)</f>
        <v>0</v>
      </c>
      <c r="CN50" s="5"/>
      <c r="CO50" s="5">
        <f>SUM(CN50*D50*E50*F50*I50*$CO$12)</f>
        <v>0</v>
      </c>
      <c r="CP50" s="11">
        <v>10</v>
      </c>
      <c r="CQ50" s="5">
        <f>SUM(CP50*D50*E50*F50*I50*$CQ$12)</f>
        <v>262295.03999999998</v>
      </c>
      <c r="CR50" s="5"/>
      <c r="CS50" s="5">
        <f>SUM(CR50*D50*E50*F50*I50*$CS$12)</f>
        <v>0</v>
      </c>
      <c r="CT50" s="5"/>
      <c r="CU50" s="5">
        <f>SUM(CT50*D50*E50*F50*I50*$CU$12)</f>
        <v>0</v>
      </c>
      <c r="CV50" s="5"/>
      <c r="CW50" s="5">
        <f>SUM(CV50*D50*E50*F50*I50*$CW$12)</f>
        <v>0</v>
      </c>
      <c r="CX50" s="5">
        <v>8</v>
      </c>
      <c r="CY50" s="5">
        <f>SUM(CX50*D50*E50*F50*I50*$CY$12)</f>
        <v>209836.03200000001</v>
      </c>
      <c r="CZ50" s="5"/>
      <c r="DA50" s="5">
        <f>SUM(CZ50*D50*E50*F50*I50*$DA$12)</f>
        <v>0</v>
      </c>
      <c r="DB50" s="5"/>
      <c r="DC50" s="5">
        <f>SUM(DB50*D50*E50*F50*I50*$DC$12)</f>
        <v>0</v>
      </c>
      <c r="DD50" s="5"/>
      <c r="DE50" s="5">
        <f>SUM(DD50*D50*E50*F50*I50*$DE$12)</f>
        <v>0</v>
      </c>
      <c r="DF50" s="5"/>
      <c r="DG50" s="5">
        <f>SUM(DF50*D50*E50*F50*I50*$DG$12)</f>
        <v>0</v>
      </c>
      <c r="DH50" s="5"/>
      <c r="DI50" s="5">
        <f>SUM(DH50*D50*E50*F50*I50*$DI$12)</f>
        <v>0</v>
      </c>
      <c r="DJ50" s="5"/>
      <c r="DK50" s="5">
        <f>SUM(DJ50*D50*E50*F50*I50*$DK$12)</f>
        <v>0</v>
      </c>
      <c r="DL50" s="5"/>
      <c r="DM50" s="5">
        <f>DL50*D50*E50*F50*I50*$DM$12</f>
        <v>0</v>
      </c>
      <c r="DN50" s="11"/>
      <c r="DO50" s="5">
        <f>SUM(DN50*D50*E50*F50*I50*$DO$12)</f>
        <v>0</v>
      </c>
      <c r="DP50" s="5"/>
      <c r="DQ50" s="5">
        <f>SUM(DP50*D50*E50*F50*I50*$DQ$12)</f>
        <v>0</v>
      </c>
      <c r="DR50" s="5"/>
      <c r="DS50" s="5">
        <f>SUM(DR50*D50*E50*F50*J50*$DS$12)</f>
        <v>0</v>
      </c>
      <c r="DT50" s="5"/>
      <c r="DU50" s="5">
        <f>SUM(DT50*D50*E50*F50*K50*$DU$12)</f>
        <v>0</v>
      </c>
      <c r="DV50" s="5"/>
      <c r="DW50" s="5">
        <f>SUM(DV50*D50*E50*F50*H50*$DW$12)</f>
        <v>0</v>
      </c>
      <c r="DX50" s="11"/>
      <c r="DY50" s="5">
        <f>SUM(DX50*D50*E50*F50*H50*$DY$12)</f>
        <v>0</v>
      </c>
      <c r="DZ50" s="5"/>
      <c r="EA50" s="5">
        <f>SUM(DZ50*D50*E50*F50*H50*$EA$12)</f>
        <v>0</v>
      </c>
      <c r="EB50" s="5"/>
      <c r="EC50" s="5">
        <f>SUM(EB50*D50*E50*F50*H50*$EC$12)</f>
        <v>0</v>
      </c>
      <c r="ED50" s="5"/>
      <c r="EE50" s="5">
        <f t="shared" si="61"/>
        <v>0</v>
      </c>
      <c r="EF50" s="107"/>
      <c r="EG50" s="106">
        <f t="shared" si="64"/>
        <v>0</v>
      </c>
      <c r="EH50" s="108">
        <f t="shared" si="65"/>
        <v>51</v>
      </c>
      <c r="EI50" s="108">
        <f t="shared" si="65"/>
        <v>1193442.432</v>
      </c>
    </row>
    <row r="51" spans="1:139" s="17" customFormat="1" x14ac:dyDescent="0.25">
      <c r="A51" s="50">
        <v>12</v>
      </c>
      <c r="B51" s="50"/>
      <c r="C51" s="54" t="s">
        <v>199</v>
      </c>
      <c r="D51" s="55">
        <v>11480</v>
      </c>
      <c r="E51" s="51">
        <v>0.92</v>
      </c>
      <c r="F51" s="46">
        <v>1</v>
      </c>
      <c r="G51" s="2"/>
      <c r="H51" s="55">
        <v>1.4</v>
      </c>
      <c r="I51" s="55">
        <v>1.68</v>
      </c>
      <c r="J51" s="55">
        <v>2.23</v>
      </c>
      <c r="K51" s="55">
        <v>2.57</v>
      </c>
      <c r="L51" s="7">
        <f>SUM(L52:L61)</f>
        <v>7</v>
      </c>
      <c r="M51" s="5">
        <f t="shared" ref="M51:DK51" si="438">SUM(M52:M61)</f>
        <v>109128.87999999999</v>
      </c>
      <c r="N51" s="7">
        <f t="shared" si="438"/>
        <v>0</v>
      </c>
      <c r="O51" s="5">
        <f t="shared" si="438"/>
        <v>0</v>
      </c>
      <c r="P51" s="40">
        <f t="shared" si="438"/>
        <v>0</v>
      </c>
      <c r="Q51" s="5">
        <f t="shared" si="438"/>
        <v>0</v>
      </c>
      <c r="R51" s="7">
        <f t="shared" si="438"/>
        <v>0</v>
      </c>
      <c r="S51" s="5">
        <f t="shared" si="438"/>
        <v>0</v>
      </c>
      <c r="T51" s="52">
        <f t="shared" si="438"/>
        <v>0</v>
      </c>
      <c r="U51" s="52">
        <f t="shared" si="438"/>
        <v>0</v>
      </c>
      <c r="V51" s="7">
        <f t="shared" si="438"/>
        <v>0</v>
      </c>
      <c r="W51" s="5">
        <f t="shared" si="438"/>
        <v>0</v>
      </c>
      <c r="X51" s="7">
        <f t="shared" si="438"/>
        <v>29</v>
      </c>
      <c r="Y51" s="5">
        <f t="shared" si="438"/>
        <v>452105.35999999993</v>
      </c>
      <c r="Z51" s="7">
        <f t="shared" si="438"/>
        <v>3</v>
      </c>
      <c r="AA51" s="5">
        <f t="shared" si="438"/>
        <v>46769.51999999999</v>
      </c>
      <c r="AB51" s="7">
        <f t="shared" si="438"/>
        <v>0</v>
      </c>
      <c r="AC51" s="5">
        <f t="shared" si="438"/>
        <v>0</v>
      </c>
      <c r="AD51" s="40">
        <f t="shared" si="438"/>
        <v>0</v>
      </c>
      <c r="AE51" s="5">
        <f t="shared" si="438"/>
        <v>0</v>
      </c>
      <c r="AF51" s="7">
        <f t="shared" si="438"/>
        <v>0</v>
      </c>
      <c r="AG51" s="5">
        <f t="shared" si="438"/>
        <v>0</v>
      </c>
      <c r="AH51" s="52">
        <f t="shared" si="438"/>
        <v>0</v>
      </c>
      <c r="AI51" s="52">
        <f t="shared" si="438"/>
        <v>0</v>
      </c>
      <c r="AJ51" s="7">
        <f>SUM(AJ52:AJ61)</f>
        <v>0</v>
      </c>
      <c r="AK51" s="5">
        <f>SUM(AK52:AK61)</f>
        <v>0</v>
      </c>
      <c r="AL51" s="5">
        <f>SUM(AL52:AL61)</f>
        <v>0</v>
      </c>
      <c r="AM51" s="5">
        <f>SUM(AM52:AM61)</f>
        <v>0</v>
      </c>
      <c r="AN51" s="7">
        <f t="shared" si="438"/>
        <v>0</v>
      </c>
      <c r="AO51" s="5">
        <f t="shared" si="438"/>
        <v>0</v>
      </c>
      <c r="AP51" s="7">
        <f t="shared" si="438"/>
        <v>0</v>
      </c>
      <c r="AQ51" s="5">
        <f t="shared" si="438"/>
        <v>0</v>
      </c>
      <c r="AR51" s="7">
        <f t="shared" si="438"/>
        <v>0</v>
      </c>
      <c r="AS51" s="5">
        <f t="shared" si="438"/>
        <v>0</v>
      </c>
      <c r="AT51" s="7">
        <f t="shared" si="438"/>
        <v>34</v>
      </c>
      <c r="AU51" s="5">
        <f>SUM(AU52:AU61)</f>
        <v>530054.55999999994</v>
      </c>
      <c r="AV51" s="7">
        <f t="shared" ref="AV51:CH51" si="439">SUM(AV52:AV61)</f>
        <v>140</v>
      </c>
      <c r="AW51" s="5">
        <f t="shared" si="439"/>
        <v>2182577.6</v>
      </c>
      <c r="AX51" s="7">
        <f t="shared" si="439"/>
        <v>78</v>
      </c>
      <c r="AY51" s="5">
        <f t="shared" si="439"/>
        <v>1216007.5199999998</v>
      </c>
      <c r="AZ51" s="7">
        <f t="shared" si="439"/>
        <v>335</v>
      </c>
      <c r="BA51" s="5">
        <f t="shared" si="439"/>
        <v>4065412.4</v>
      </c>
      <c r="BB51" s="7">
        <f t="shared" si="439"/>
        <v>45</v>
      </c>
      <c r="BC51" s="5">
        <f t="shared" si="439"/>
        <v>555448.31999999995</v>
      </c>
      <c r="BD51" s="7">
        <f t="shared" si="439"/>
        <v>248</v>
      </c>
      <c r="BE51" s="5">
        <f t="shared" si="439"/>
        <v>3866280.3199999994</v>
      </c>
      <c r="BF51" s="7">
        <f t="shared" si="439"/>
        <v>105</v>
      </c>
      <c r="BG51" s="5">
        <f t="shared" si="439"/>
        <v>1261491.2799999998</v>
      </c>
      <c r="BH51" s="7">
        <f t="shared" si="439"/>
        <v>24</v>
      </c>
      <c r="BI51" s="5">
        <f t="shared" si="439"/>
        <v>377209.83999999997</v>
      </c>
      <c r="BJ51" s="7">
        <f t="shared" si="439"/>
        <v>695</v>
      </c>
      <c r="BK51" s="5">
        <f t="shared" si="439"/>
        <v>7260526</v>
      </c>
      <c r="BL51" s="7">
        <f t="shared" si="439"/>
        <v>425</v>
      </c>
      <c r="BM51" s="5">
        <f t="shared" si="439"/>
        <v>4445033.0399999991</v>
      </c>
      <c r="BN51" s="7">
        <f t="shared" si="439"/>
        <v>654</v>
      </c>
      <c r="BO51" s="5">
        <f t="shared" si="439"/>
        <v>6873351.5199999996</v>
      </c>
      <c r="BP51" s="7">
        <f t="shared" si="439"/>
        <v>325</v>
      </c>
      <c r="BQ51" s="5">
        <f t="shared" si="439"/>
        <v>3395210</v>
      </c>
      <c r="BR51" s="7">
        <f t="shared" si="439"/>
        <v>5</v>
      </c>
      <c r="BS51" s="5">
        <f t="shared" si="439"/>
        <v>77949.2</v>
      </c>
      <c r="BT51" s="7">
        <f t="shared" si="439"/>
        <v>0</v>
      </c>
      <c r="BU51" s="5">
        <f t="shared" si="439"/>
        <v>0</v>
      </c>
      <c r="BV51" s="7">
        <f t="shared" si="439"/>
        <v>3</v>
      </c>
      <c r="BW51" s="5">
        <f t="shared" si="439"/>
        <v>46769.51999999999</v>
      </c>
      <c r="BX51" s="7">
        <f t="shared" si="439"/>
        <v>0</v>
      </c>
      <c r="BY51" s="5">
        <f t="shared" si="439"/>
        <v>0</v>
      </c>
      <c r="BZ51" s="7">
        <f t="shared" si="439"/>
        <v>19</v>
      </c>
      <c r="CA51" s="5">
        <f t="shared" si="439"/>
        <v>207650.24</v>
      </c>
      <c r="CB51" s="7">
        <f t="shared" si="439"/>
        <v>3</v>
      </c>
      <c r="CC51" s="5">
        <f t="shared" si="439"/>
        <v>46769.51999999999</v>
      </c>
      <c r="CD51" s="7">
        <f t="shared" si="439"/>
        <v>5</v>
      </c>
      <c r="CE51" s="5">
        <f t="shared" si="439"/>
        <v>70716.800000000003</v>
      </c>
      <c r="CF51" s="7">
        <f t="shared" si="439"/>
        <v>36</v>
      </c>
      <c r="CG51" s="5">
        <f t="shared" si="439"/>
        <v>1362262.72</v>
      </c>
      <c r="CH51" s="7">
        <f t="shared" si="439"/>
        <v>2</v>
      </c>
      <c r="CI51" s="5">
        <f t="shared" si="438"/>
        <v>41080.031999999999</v>
      </c>
      <c r="CJ51" s="7">
        <f>SUM(CJ52:CJ61)</f>
        <v>20</v>
      </c>
      <c r="CK51" s="5">
        <f>SUM(CK52:CK61)</f>
        <v>374156.16</v>
      </c>
      <c r="CL51" s="7">
        <f>SUM(CL52:CL61)</f>
        <v>4</v>
      </c>
      <c r="CM51" s="5">
        <f>SUM(CM52:CM61)</f>
        <v>74831.232000000004</v>
      </c>
      <c r="CN51" s="7">
        <f t="shared" si="438"/>
        <v>0</v>
      </c>
      <c r="CO51" s="5">
        <f t="shared" si="438"/>
        <v>0</v>
      </c>
      <c r="CP51" s="40">
        <f>SUM(CP52:CP61)</f>
        <v>88</v>
      </c>
      <c r="CQ51" s="5">
        <f>SUM(CQ52:CQ61)</f>
        <v>1214271.7439999999</v>
      </c>
      <c r="CR51" s="7">
        <f t="shared" si="438"/>
        <v>0</v>
      </c>
      <c r="CS51" s="5">
        <f t="shared" si="438"/>
        <v>0</v>
      </c>
      <c r="CT51" s="7">
        <f>SUM(CT52:CT61)</f>
        <v>0</v>
      </c>
      <c r="CU51" s="5">
        <f>SUM(CU52:CU61)</f>
        <v>0</v>
      </c>
      <c r="CV51" s="7">
        <f>SUM(CV52:CV61)</f>
        <v>0</v>
      </c>
      <c r="CW51" s="5">
        <f>SUM(CW52:CW61)</f>
        <v>0</v>
      </c>
      <c r="CX51" s="7">
        <f t="shared" si="438"/>
        <v>50</v>
      </c>
      <c r="CY51" s="5">
        <f t="shared" si="438"/>
        <v>743876.44799999997</v>
      </c>
      <c r="CZ51" s="7">
        <f t="shared" si="438"/>
        <v>6</v>
      </c>
      <c r="DA51" s="5">
        <f t="shared" si="438"/>
        <v>103567.96799999999</v>
      </c>
      <c r="DB51" s="7">
        <f t="shared" si="438"/>
        <v>5</v>
      </c>
      <c r="DC51" s="5">
        <f t="shared" si="438"/>
        <v>55159.103999999992</v>
      </c>
      <c r="DD51" s="7">
        <f t="shared" si="438"/>
        <v>33</v>
      </c>
      <c r="DE51" s="5">
        <f t="shared" si="438"/>
        <v>432208.22399999999</v>
      </c>
      <c r="DF51" s="7">
        <f t="shared" si="438"/>
        <v>39</v>
      </c>
      <c r="DG51" s="5">
        <f t="shared" si="438"/>
        <v>618321.98399999994</v>
      </c>
      <c r="DH51" s="7">
        <f t="shared" si="438"/>
        <v>6</v>
      </c>
      <c r="DI51" s="5">
        <f t="shared" si="438"/>
        <v>115911.264</v>
      </c>
      <c r="DJ51" s="7">
        <f t="shared" si="438"/>
        <v>1</v>
      </c>
      <c r="DK51" s="5">
        <f t="shared" si="438"/>
        <v>18707.808000000001</v>
      </c>
      <c r="DL51" s="7">
        <f t="shared" ref="DL51:EI51" si="440">SUM(DL52:DL61)</f>
        <v>1</v>
      </c>
      <c r="DM51" s="5">
        <f t="shared" si="440"/>
        <v>18707.808000000001</v>
      </c>
      <c r="DN51" s="40">
        <f t="shared" si="440"/>
        <v>0</v>
      </c>
      <c r="DO51" s="5">
        <f t="shared" si="440"/>
        <v>0</v>
      </c>
      <c r="DP51" s="7">
        <f t="shared" si="440"/>
        <v>33</v>
      </c>
      <c r="DQ51" s="5">
        <f t="shared" si="440"/>
        <v>591321.02399999998</v>
      </c>
      <c r="DR51" s="7">
        <f t="shared" si="440"/>
        <v>3</v>
      </c>
      <c r="DS51" s="5">
        <f t="shared" si="440"/>
        <v>39936.623999999996</v>
      </c>
      <c r="DT51" s="7">
        <f t="shared" si="440"/>
        <v>2</v>
      </c>
      <c r="DU51" s="5">
        <f t="shared" si="440"/>
        <v>57236.983999999997</v>
      </c>
      <c r="DV51" s="5">
        <f t="shared" si="440"/>
        <v>0</v>
      </c>
      <c r="DW51" s="5">
        <f t="shared" si="440"/>
        <v>0</v>
      </c>
      <c r="DX51" s="40">
        <f t="shared" si="440"/>
        <v>0</v>
      </c>
      <c r="DY51" s="5">
        <f t="shared" si="440"/>
        <v>0</v>
      </c>
      <c r="DZ51" s="7">
        <f t="shared" si="440"/>
        <v>0</v>
      </c>
      <c r="EA51" s="5">
        <f t="shared" si="440"/>
        <v>0</v>
      </c>
      <c r="EB51" s="7">
        <f t="shared" si="440"/>
        <v>0</v>
      </c>
      <c r="EC51" s="5">
        <f t="shared" si="440"/>
        <v>0</v>
      </c>
      <c r="ED51" s="47">
        <v>0</v>
      </c>
      <c r="EE51" s="47">
        <f t="shared" si="440"/>
        <v>0</v>
      </c>
      <c r="EF51" s="104">
        <f t="shared" si="440"/>
        <v>0</v>
      </c>
      <c r="EG51" s="104">
        <f t="shared" si="440"/>
        <v>0</v>
      </c>
      <c r="EH51" s="105">
        <f t="shared" si="440"/>
        <v>3511</v>
      </c>
      <c r="EI51" s="105">
        <f t="shared" si="440"/>
        <v>42948018.567999996</v>
      </c>
    </row>
    <row r="52" spans="1:139" s="17" customFormat="1" ht="45" x14ac:dyDescent="0.25">
      <c r="A52" s="19"/>
      <c r="B52" s="19">
        <v>22</v>
      </c>
      <c r="C52" s="8" t="s">
        <v>200</v>
      </c>
      <c r="D52" s="9">
        <v>11480</v>
      </c>
      <c r="E52" s="4">
        <v>2.75</v>
      </c>
      <c r="F52" s="6">
        <v>1</v>
      </c>
      <c r="G52" s="6"/>
      <c r="H52" s="9">
        <v>1.4</v>
      </c>
      <c r="I52" s="9">
        <v>1.68</v>
      </c>
      <c r="J52" s="9">
        <v>2.23</v>
      </c>
      <c r="K52" s="9">
        <v>2.57</v>
      </c>
      <c r="L52" s="5"/>
      <c r="M52" s="5">
        <f t="shared" si="62"/>
        <v>0</v>
      </c>
      <c r="N52" s="5"/>
      <c r="O52" s="5">
        <f t="shared" ref="O52:O61" si="441">N52*D52*E52*F52*H52*$O$12</f>
        <v>0</v>
      </c>
      <c r="P52" s="11"/>
      <c r="Q52" s="5">
        <f t="shared" ref="Q52:Q61" si="442">P52*D52*E52*F52*H52*$Q$12</f>
        <v>0</v>
      </c>
      <c r="R52" s="5"/>
      <c r="S52" s="5">
        <f t="shared" ref="S52:S61" si="443">SUM(R52*D52*E52*F52*H52*$S$12)</f>
        <v>0</v>
      </c>
      <c r="T52" s="11"/>
      <c r="U52" s="11">
        <f t="shared" ref="U52:U61" si="444">SUM(T52*D52*E52*F52*H52*$U$12)</f>
        <v>0</v>
      </c>
      <c r="V52" s="5"/>
      <c r="W52" s="5">
        <f t="shared" si="63"/>
        <v>0</v>
      </c>
      <c r="X52" s="5"/>
      <c r="Y52" s="5">
        <f t="shared" ref="Y52:Y61" si="445">SUM(X52*D52*E52*F52*H52*$Y$12)</f>
        <v>0</v>
      </c>
      <c r="Z52" s="5"/>
      <c r="AA52" s="5">
        <f t="shared" ref="AA52:AA61" si="446">SUM(Z52*D52*E52*F52*H52*$AA$12)</f>
        <v>0</v>
      </c>
      <c r="AB52" s="5"/>
      <c r="AC52" s="5">
        <f t="shared" ref="AC52:AC61" si="447">SUM(AB52*D52*E52*F52*I52*$AC$12)</f>
        <v>0</v>
      </c>
      <c r="AD52" s="11"/>
      <c r="AE52" s="5">
        <f t="shared" ref="AE52:AE61" si="448">SUM(AD52*D52*E52*F52*I52*$AE$12)</f>
        <v>0</v>
      </c>
      <c r="AF52" s="5"/>
      <c r="AG52" s="5">
        <f t="shared" ref="AG52:AG61" si="449">SUM(AF52*D52*E52*F52*H52*$AG$12)</f>
        <v>0</v>
      </c>
      <c r="AH52" s="11"/>
      <c r="AI52" s="11">
        <f t="shared" ref="AI52:AI61" si="450">SUM(AH52*D52*E52*F52*H52*$AI$12)</f>
        <v>0</v>
      </c>
      <c r="AJ52" s="5"/>
      <c r="AK52" s="5">
        <f t="shared" ref="AK52:AK61" si="451">SUM(AJ52*D52*E52*F52*H52*$AK$12)</f>
        <v>0</v>
      </c>
      <c r="AL52" s="5"/>
      <c r="AM52" s="5">
        <f t="shared" ref="AM52:AM61" si="452">SUM(AL52*D52*E52*F52*H52*$AM$12)</f>
        <v>0</v>
      </c>
      <c r="AN52" s="5"/>
      <c r="AO52" s="5">
        <f t="shared" ref="AO52:AO61" si="453">SUM(D52*E52*F52*H52*AN52*$AO$12)</f>
        <v>0</v>
      </c>
      <c r="AP52" s="5"/>
      <c r="AQ52" s="5">
        <f t="shared" ref="AQ52:AQ61" si="454">SUM(AP52*D52*E52*F52*H52*$AQ$12)</f>
        <v>0</v>
      </c>
      <c r="AR52" s="5"/>
      <c r="AS52" s="5">
        <f t="shared" ref="AS52:AS61" si="455">SUM(AR52*D52*E52*F52*H52*$AS$12)</f>
        <v>0</v>
      </c>
      <c r="AT52" s="5"/>
      <c r="AU52" s="5">
        <f t="shared" ref="AU52:AU61" si="456">SUM(AT52*D52*E52*F52*H52*$AU$12)</f>
        <v>0</v>
      </c>
      <c r="AV52" s="5"/>
      <c r="AW52" s="5">
        <f t="shared" ref="AW52:AW61" si="457">SUM(AV52*D52*E52*F52*H52*$AW$12)</f>
        <v>0</v>
      </c>
      <c r="AX52" s="5"/>
      <c r="AY52" s="5">
        <f t="shared" ref="AY52:AY61" si="458">SUM(AX52*D52*E52*F52*H52*$AY$12)</f>
        <v>0</v>
      </c>
      <c r="AZ52" s="5"/>
      <c r="BA52" s="5">
        <f t="shared" ref="BA52:BA61" si="459">SUM(AZ52*D52*E52*F52*H52*$BA$12)</f>
        <v>0</v>
      </c>
      <c r="BB52" s="5"/>
      <c r="BC52" s="5">
        <f t="shared" ref="BC52:BC61" si="460">SUM(BB52*D52*E52*F52*H52*$BC$12)</f>
        <v>0</v>
      </c>
      <c r="BD52" s="5"/>
      <c r="BE52" s="5">
        <f t="shared" ref="BE52:BE61" si="461">BD52*D52*E52*F52*H52*$BE$12</f>
        <v>0</v>
      </c>
      <c r="BF52" s="5"/>
      <c r="BG52" s="5">
        <f t="shared" ref="BG52:BG61" si="462">BF52*D52*E52*F52*H52*$BG$12</f>
        <v>0</v>
      </c>
      <c r="BH52" s="5"/>
      <c r="BI52" s="5">
        <f t="shared" ref="BI52:BI61" si="463">BH52*D52*E52*F52*H52*$BI$12</f>
        <v>0</v>
      </c>
      <c r="BJ52" s="5"/>
      <c r="BK52" s="5">
        <f t="shared" ref="BK52:BK61" si="464">SUM(BJ52*D52*E52*F52*H52*$BK$12)</f>
        <v>0</v>
      </c>
      <c r="BL52" s="5"/>
      <c r="BM52" s="5">
        <f t="shared" ref="BM52:BM61" si="465">SUM(BL52*D52*E52*F52*H52*$BM$12)</f>
        <v>0</v>
      </c>
      <c r="BN52" s="5"/>
      <c r="BO52" s="5">
        <f t="shared" ref="BO52:BO61" si="466">SUM(BN52*D52*E52*F52*H52*$BO$12)</f>
        <v>0</v>
      </c>
      <c r="BP52" s="5"/>
      <c r="BQ52" s="5">
        <f t="shared" ref="BQ52:BQ61" si="467">SUM(BP52*D52*E52*F52*H52*$BQ$12)</f>
        <v>0</v>
      </c>
      <c r="BR52" s="5"/>
      <c r="BS52" s="5">
        <f t="shared" ref="BS52:BS61" si="468">SUM(BR52*D52*E52*F52*H52*$BS$12)</f>
        <v>0</v>
      </c>
      <c r="BT52" s="5"/>
      <c r="BU52" s="5">
        <f t="shared" ref="BU52:BU61" si="469">BT52*D52*E52*F52*H52*$BU$12</f>
        <v>0</v>
      </c>
      <c r="BV52" s="5"/>
      <c r="BW52" s="5">
        <f t="shared" ref="BW52:BW61" si="470">SUM(BV52*D52*E52*F52*H52*$BW$12)</f>
        <v>0</v>
      </c>
      <c r="BX52" s="5"/>
      <c r="BY52" s="5">
        <f t="shared" ref="BY52:BY61" si="471">SUM(BX52*D52*E52*F52*H52*$BY$12)</f>
        <v>0</v>
      </c>
      <c r="BZ52" s="5"/>
      <c r="CA52" s="5">
        <f t="shared" ref="CA52:CA61" si="472">SUM(BZ52*D52*E52*F52*H52*$CA$12)</f>
        <v>0</v>
      </c>
      <c r="CB52" s="5"/>
      <c r="CC52" s="5">
        <f t="shared" ref="CC52:CC61" si="473">SUM(CB52*D52*E52*F52*H52*$CC$12)</f>
        <v>0</v>
      </c>
      <c r="CD52" s="5"/>
      <c r="CE52" s="5">
        <f t="shared" ref="CE52:CE61" si="474">CD52*D52*E52*F52*H52*$CE$12</f>
        <v>0</v>
      </c>
      <c r="CF52" s="5">
        <v>5</v>
      </c>
      <c r="CG52" s="5">
        <f t="shared" ref="CG52:CG61" si="475">SUM(CF52*D52*E52*F52*H52*$CG$12)</f>
        <v>220990</v>
      </c>
      <c r="CH52" s="5"/>
      <c r="CI52" s="5">
        <f t="shared" ref="CI52:CI61" si="476">SUM(CH52*D52*E52*F52*I52*$CI$12)</f>
        <v>0</v>
      </c>
      <c r="CJ52" s="5"/>
      <c r="CK52" s="5">
        <f t="shared" ref="CK52:CK61" si="477">SUM(CJ52*D52*E52*F52*I52*$CK$12)</f>
        <v>0</v>
      </c>
      <c r="CL52" s="5"/>
      <c r="CM52" s="5">
        <f t="shared" ref="CM52:CM61" si="478">SUM(CL52*D52*E52*F52*I52*$CM$12)</f>
        <v>0</v>
      </c>
      <c r="CN52" s="5"/>
      <c r="CO52" s="5">
        <f t="shared" ref="CO52:CO61" si="479">SUM(CN52*D52*E52*F52*I52*$CO$12)</f>
        <v>0</v>
      </c>
      <c r="CP52" s="11"/>
      <c r="CQ52" s="5">
        <f t="shared" ref="CQ52:CQ61" si="480">SUM(CP52*D52*E52*F52*I52*$CQ$12)</f>
        <v>0</v>
      </c>
      <c r="CR52" s="5"/>
      <c r="CS52" s="5">
        <f t="shared" ref="CS52:CS61" si="481">SUM(CR52*D52*E52*F52*I52*$CS$12)</f>
        <v>0</v>
      </c>
      <c r="CT52" s="5"/>
      <c r="CU52" s="5">
        <f t="shared" ref="CU52:CU61" si="482">SUM(CT52*D52*E52*F52*I52*$CU$12)</f>
        <v>0</v>
      </c>
      <c r="CV52" s="5"/>
      <c r="CW52" s="5">
        <f t="shared" ref="CW52:CW61" si="483">SUM(CV52*D52*E52*F52*I52*$CW$12)</f>
        <v>0</v>
      </c>
      <c r="CX52" s="5"/>
      <c r="CY52" s="5">
        <f t="shared" ref="CY52:CY61" si="484">SUM(CX52*D52*E52*F52*I52*$CY$12)</f>
        <v>0</v>
      </c>
      <c r="CZ52" s="5"/>
      <c r="DA52" s="5">
        <f t="shared" ref="DA52:DA61" si="485">SUM(CZ52*D52*E52*F52*I52*$DA$12)</f>
        <v>0</v>
      </c>
      <c r="DB52" s="5"/>
      <c r="DC52" s="5">
        <f t="shared" ref="DC52:DC61" si="486">SUM(DB52*D52*E52*F52*I52*$DC$12)</f>
        <v>0</v>
      </c>
      <c r="DD52" s="5"/>
      <c r="DE52" s="5">
        <f t="shared" ref="DE52:DE61" si="487">SUM(DD52*D52*E52*F52*I52*$DE$12)</f>
        <v>0</v>
      </c>
      <c r="DF52" s="5"/>
      <c r="DG52" s="5">
        <f t="shared" ref="DG52:DG61" si="488">SUM(DF52*D52*E52*F52*I52*$DG$12)</f>
        <v>0</v>
      </c>
      <c r="DH52" s="5"/>
      <c r="DI52" s="5">
        <f t="shared" ref="DI52:DI61" si="489">SUM(DH52*D52*E52*F52*I52*$DI$12)</f>
        <v>0</v>
      </c>
      <c r="DJ52" s="5"/>
      <c r="DK52" s="5">
        <f t="shared" ref="DK52:DK61" si="490">SUM(DJ52*D52*E52*F52*I52*$DK$12)</f>
        <v>0</v>
      </c>
      <c r="DL52" s="5"/>
      <c r="DM52" s="5">
        <f t="shared" ref="DM52:DM61" si="491">DL52*D52*E52*F52*I52*$DM$12</f>
        <v>0</v>
      </c>
      <c r="DN52" s="11"/>
      <c r="DO52" s="5">
        <f t="shared" ref="DO52:DO61" si="492">SUM(DN52*D52*E52*F52*I52*$DO$12)</f>
        <v>0</v>
      </c>
      <c r="DP52" s="5"/>
      <c r="DQ52" s="5">
        <f t="shared" ref="DQ52:DQ61" si="493">SUM(DP52*D52*E52*F52*I52*$DQ$12)</f>
        <v>0</v>
      </c>
      <c r="DR52" s="5"/>
      <c r="DS52" s="5">
        <f t="shared" ref="DS52:DS61" si="494">SUM(DR52*D52*E52*F52*J52*$DS$12)</f>
        <v>0</v>
      </c>
      <c r="DT52" s="5"/>
      <c r="DU52" s="5">
        <f t="shared" ref="DU52:DU61" si="495">SUM(DT52*D52*E52*F52*K52*$DU$12)</f>
        <v>0</v>
      </c>
      <c r="DV52" s="5"/>
      <c r="DW52" s="5">
        <f t="shared" ref="DW52:DW61" si="496">SUM(DV52*D52*E52*F52*H52*$DW$12)</f>
        <v>0</v>
      </c>
      <c r="DX52" s="11"/>
      <c r="DY52" s="5">
        <f t="shared" ref="DY52:DY61" si="497">SUM(DX52*D52*E52*F52*H52*$DY$12)</f>
        <v>0</v>
      </c>
      <c r="DZ52" s="5"/>
      <c r="EA52" s="5">
        <f t="shared" ref="EA52:EA61" si="498">SUM(DZ52*D52*E52*F52*H52*$EA$12)</f>
        <v>0</v>
      </c>
      <c r="EB52" s="5"/>
      <c r="EC52" s="5">
        <f t="shared" ref="EC52:EC61" si="499">SUM(EB52*D52*E52*F52*H52*$EC$12)</f>
        <v>0</v>
      </c>
      <c r="ED52" s="5"/>
      <c r="EE52" s="5">
        <f t="shared" si="61"/>
        <v>0</v>
      </c>
      <c r="EF52" s="107"/>
      <c r="EG52" s="106">
        <f t="shared" si="64"/>
        <v>0</v>
      </c>
      <c r="EH52" s="108">
        <f t="shared" si="65"/>
        <v>5</v>
      </c>
      <c r="EI52" s="108">
        <f t="shared" si="65"/>
        <v>220990</v>
      </c>
    </row>
    <row r="53" spans="1:139" s="17" customFormat="1" ht="60" x14ac:dyDescent="0.25">
      <c r="A53" s="19"/>
      <c r="B53" s="19">
        <v>23</v>
      </c>
      <c r="C53" s="8" t="s">
        <v>201</v>
      </c>
      <c r="D53" s="9">
        <v>11480</v>
      </c>
      <c r="E53" s="4">
        <v>1.1000000000000001</v>
      </c>
      <c r="F53" s="6">
        <v>1</v>
      </c>
      <c r="G53" s="6"/>
      <c r="H53" s="9">
        <v>1.4</v>
      </c>
      <c r="I53" s="9">
        <v>1.68</v>
      </c>
      <c r="J53" s="9">
        <v>2.23</v>
      </c>
      <c r="K53" s="9">
        <v>2.57</v>
      </c>
      <c r="L53" s="5"/>
      <c r="M53" s="5">
        <f t="shared" si="62"/>
        <v>0</v>
      </c>
      <c r="N53" s="5"/>
      <c r="O53" s="5">
        <f t="shared" si="441"/>
        <v>0</v>
      </c>
      <c r="P53" s="11"/>
      <c r="Q53" s="5">
        <f t="shared" si="442"/>
        <v>0</v>
      </c>
      <c r="R53" s="5"/>
      <c r="S53" s="5">
        <f t="shared" si="443"/>
        <v>0</v>
      </c>
      <c r="T53" s="11"/>
      <c r="U53" s="11">
        <f t="shared" si="444"/>
        <v>0</v>
      </c>
      <c r="V53" s="5"/>
      <c r="W53" s="5">
        <f t="shared" si="63"/>
        <v>0</v>
      </c>
      <c r="X53" s="5"/>
      <c r="Y53" s="5">
        <f t="shared" si="445"/>
        <v>0</v>
      </c>
      <c r="Z53" s="5"/>
      <c r="AA53" s="5">
        <f t="shared" si="446"/>
        <v>0</v>
      </c>
      <c r="AB53" s="5"/>
      <c r="AC53" s="5">
        <f t="shared" si="447"/>
        <v>0</v>
      </c>
      <c r="AD53" s="11"/>
      <c r="AE53" s="5">
        <f t="shared" si="448"/>
        <v>0</v>
      </c>
      <c r="AF53" s="5"/>
      <c r="AG53" s="5">
        <f t="shared" si="449"/>
        <v>0</v>
      </c>
      <c r="AH53" s="11"/>
      <c r="AI53" s="11">
        <f t="shared" si="450"/>
        <v>0</v>
      </c>
      <c r="AJ53" s="5"/>
      <c r="AK53" s="5">
        <f t="shared" si="451"/>
        <v>0</v>
      </c>
      <c r="AL53" s="5"/>
      <c r="AM53" s="5">
        <f t="shared" si="452"/>
        <v>0</v>
      </c>
      <c r="AN53" s="5"/>
      <c r="AO53" s="5">
        <f t="shared" si="453"/>
        <v>0</v>
      </c>
      <c r="AP53" s="5"/>
      <c r="AQ53" s="5">
        <f t="shared" si="454"/>
        <v>0</v>
      </c>
      <c r="AR53" s="5"/>
      <c r="AS53" s="5">
        <f t="shared" si="455"/>
        <v>0</v>
      </c>
      <c r="AT53" s="5"/>
      <c r="AU53" s="5">
        <f t="shared" si="456"/>
        <v>0</v>
      </c>
      <c r="AV53" s="5"/>
      <c r="AW53" s="5">
        <f t="shared" si="457"/>
        <v>0</v>
      </c>
      <c r="AX53" s="5"/>
      <c r="AY53" s="5">
        <f t="shared" si="458"/>
        <v>0</v>
      </c>
      <c r="AZ53" s="5"/>
      <c r="BA53" s="5">
        <f t="shared" si="459"/>
        <v>0</v>
      </c>
      <c r="BB53" s="5"/>
      <c r="BC53" s="5">
        <f t="shared" si="460"/>
        <v>0</v>
      </c>
      <c r="BD53" s="5"/>
      <c r="BE53" s="5">
        <f t="shared" si="461"/>
        <v>0</v>
      </c>
      <c r="BF53" s="5"/>
      <c r="BG53" s="5">
        <f t="shared" si="462"/>
        <v>0</v>
      </c>
      <c r="BH53" s="5"/>
      <c r="BI53" s="5">
        <f t="shared" si="463"/>
        <v>0</v>
      </c>
      <c r="BJ53" s="5"/>
      <c r="BK53" s="5">
        <f t="shared" si="464"/>
        <v>0</v>
      </c>
      <c r="BL53" s="5"/>
      <c r="BM53" s="5">
        <f t="shared" si="465"/>
        <v>0</v>
      </c>
      <c r="BN53" s="5"/>
      <c r="BO53" s="5">
        <f t="shared" si="466"/>
        <v>0</v>
      </c>
      <c r="BP53" s="5"/>
      <c r="BQ53" s="5">
        <f t="shared" si="467"/>
        <v>0</v>
      </c>
      <c r="BR53" s="5"/>
      <c r="BS53" s="5">
        <f t="shared" si="468"/>
        <v>0</v>
      </c>
      <c r="BT53" s="5"/>
      <c r="BU53" s="5">
        <f t="shared" si="469"/>
        <v>0</v>
      </c>
      <c r="BV53" s="5"/>
      <c r="BW53" s="5">
        <f t="shared" si="470"/>
        <v>0</v>
      </c>
      <c r="BX53" s="5"/>
      <c r="BY53" s="5">
        <f t="shared" si="471"/>
        <v>0</v>
      </c>
      <c r="BZ53" s="5"/>
      <c r="CA53" s="5">
        <f t="shared" si="472"/>
        <v>0</v>
      </c>
      <c r="CB53" s="5"/>
      <c r="CC53" s="5">
        <f t="shared" si="473"/>
        <v>0</v>
      </c>
      <c r="CD53" s="5"/>
      <c r="CE53" s="5">
        <f t="shared" si="474"/>
        <v>0</v>
      </c>
      <c r="CF53" s="5">
        <v>10</v>
      </c>
      <c r="CG53" s="5">
        <f t="shared" si="475"/>
        <v>176792</v>
      </c>
      <c r="CH53" s="5"/>
      <c r="CI53" s="5">
        <f t="shared" si="476"/>
        <v>0</v>
      </c>
      <c r="CJ53" s="5"/>
      <c r="CK53" s="5">
        <f t="shared" si="477"/>
        <v>0</v>
      </c>
      <c r="CL53" s="5"/>
      <c r="CM53" s="5">
        <f t="shared" si="478"/>
        <v>0</v>
      </c>
      <c r="CN53" s="5"/>
      <c r="CO53" s="5">
        <f t="shared" si="479"/>
        <v>0</v>
      </c>
      <c r="CP53" s="11"/>
      <c r="CQ53" s="5">
        <f t="shared" si="480"/>
        <v>0</v>
      </c>
      <c r="CR53" s="5"/>
      <c r="CS53" s="5">
        <f t="shared" si="481"/>
        <v>0</v>
      </c>
      <c r="CT53" s="5"/>
      <c r="CU53" s="5">
        <f t="shared" si="482"/>
        <v>0</v>
      </c>
      <c r="CV53" s="5"/>
      <c r="CW53" s="5">
        <f t="shared" si="483"/>
        <v>0</v>
      </c>
      <c r="CX53" s="5"/>
      <c r="CY53" s="5">
        <f t="shared" si="484"/>
        <v>0</v>
      </c>
      <c r="CZ53" s="5"/>
      <c r="DA53" s="5">
        <f t="shared" si="485"/>
        <v>0</v>
      </c>
      <c r="DB53" s="5"/>
      <c r="DC53" s="5">
        <f t="shared" si="486"/>
        <v>0</v>
      </c>
      <c r="DD53" s="5"/>
      <c r="DE53" s="5">
        <f t="shared" si="487"/>
        <v>0</v>
      </c>
      <c r="DF53" s="5"/>
      <c r="DG53" s="5">
        <f t="shared" si="488"/>
        <v>0</v>
      </c>
      <c r="DH53" s="5"/>
      <c r="DI53" s="5">
        <f t="shared" si="489"/>
        <v>0</v>
      </c>
      <c r="DJ53" s="5"/>
      <c r="DK53" s="5">
        <f t="shared" si="490"/>
        <v>0</v>
      </c>
      <c r="DL53" s="5"/>
      <c r="DM53" s="5">
        <f t="shared" si="491"/>
        <v>0</v>
      </c>
      <c r="DN53" s="11"/>
      <c r="DO53" s="5">
        <f t="shared" si="492"/>
        <v>0</v>
      </c>
      <c r="DP53" s="5"/>
      <c r="DQ53" s="5">
        <f t="shared" si="493"/>
        <v>0</v>
      </c>
      <c r="DR53" s="5"/>
      <c r="DS53" s="5">
        <f t="shared" si="494"/>
        <v>0</v>
      </c>
      <c r="DT53" s="5"/>
      <c r="DU53" s="5">
        <f t="shared" si="495"/>
        <v>0</v>
      </c>
      <c r="DV53" s="5"/>
      <c r="DW53" s="5">
        <f t="shared" si="496"/>
        <v>0</v>
      </c>
      <c r="DX53" s="11"/>
      <c r="DY53" s="5">
        <f t="shared" si="497"/>
        <v>0</v>
      </c>
      <c r="DZ53" s="5"/>
      <c r="EA53" s="5">
        <f t="shared" si="498"/>
        <v>0</v>
      </c>
      <c r="EB53" s="5"/>
      <c r="EC53" s="5">
        <f t="shared" si="499"/>
        <v>0</v>
      </c>
      <c r="ED53" s="5"/>
      <c r="EE53" s="5">
        <f t="shared" si="61"/>
        <v>0</v>
      </c>
      <c r="EF53" s="107"/>
      <c r="EG53" s="106">
        <f t="shared" si="64"/>
        <v>0</v>
      </c>
      <c r="EH53" s="108">
        <f t="shared" si="65"/>
        <v>10</v>
      </c>
      <c r="EI53" s="108">
        <f t="shared" si="65"/>
        <v>176792</v>
      </c>
    </row>
    <row r="54" spans="1:139" s="17" customFormat="1" ht="75" x14ac:dyDescent="0.25">
      <c r="A54" s="19"/>
      <c r="B54" s="19">
        <v>24</v>
      </c>
      <c r="C54" s="8" t="s">
        <v>202</v>
      </c>
      <c r="D54" s="9">
        <v>11480</v>
      </c>
      <c r="E54" s="4">
        <v>9</v>
      </c>
      <c r="F54" s="6">
        <v>1</v>
      </c>
      <c r="G54" s="6"/>
      <c r="H54" s="9">
        <v>1.4</v>
      </c>
      <c r="I54" s="9">
        <v>1.68</v>
      </c>
      <c r="J54" s="9">
        <v>2.23</v>
      </c>
      <c r="K54" s="9">
        <v>2.57</v>
      </c>
      <c r="L54" s="5"/>
      <c r="M54" s="5">
        <f t="shared" si="62"/>
        <v>0</v>
      </c>
      <c r="N54" s="5"/>
      <c r="O54" s="5">
        <f t="shared" si="441"/>
        <v>0</v>
      </c>
      <c r="P54" s="11"/>
      <c r="Q54" s="5">
        <f t="shared" si="442"/>
        <v>0</v>
      </c>
      <c r="R54" s="5"/>
      <c r="S54" s="5">
        <f t="shared" si="443"/>
        <v>0</v>
      </c>
      <c r="T54" s="11"/>
      <c r="U54" s="11">
        <f t="shared" si="444"/>
        <v>0</v>
      </c>
      <c r="V54" s="5"/>
      <c r="W54" s="5">
        <f t="shared" si="63"/>
        <v>0</v>
      </c>
      <c r="X54" s="5"/>
      <c r="Y54" s="5">
        <f t="shared" si="445"/>
        <v>0</v>
      </c>
      <c r="Z54" s="5"/>
      <c r="AA54" s="5">
        <f t="shared" si="446"/>
        <v>0</v>
      </c>
      <c r="AB54" s="5"/>
      <c r="AC54" s="5">
        <f t="shared" si="447"/>
        <v>0</v>
      </c>
      <c r="AD54" s="11"/>
      <c r="AE54" s="5">
        <f t="shared" si="448"/>
        <v>0</v>
      </c>
      <c r="AF54" s="5"/>
      <c r="AG54" s="5">
        <f t="shared" si="449"/>
        <v>0</v>
      </c>
      <c r="AH54" s="11"/>
      <c r="AI54" s="11">
        <f t="shared" si="450"/>
        <v>0</v>
      </c>
      <c r="AJ54" s="5"/>
      <c r="AK54" s="5">
        <f t="shared" si="451"/>
        <v>0</v>
      </c>
      <c r="AL54" s="5"/>
      <c r="AM54" s="5">
        <f t="shared" si="452"/>
        <v>0</v>
      </c>
      <c r="AN54" s="5"/>
      <c r="AO54" s="5">
        <f t="shared" si="453"/>
        <v>0</v>
      </c>
      <c r="AP54" s="5"/>
      <c r="AQ54" s="5">
        <f t="shared" si="454"/>
        <v>0</v>
      </c>
      <c r="AR54" s="5"/>
      <c r="AS54" s="5">
        <f t="shared" si="455"/>
        <v>0</v>
      </c>
      <c r="AT54" s="5"/>
      <c r="AU54" s="5">
        <f t="shared" si="456"/>
        <v>0</v>
      </c>
      <c r="AV54" s="5"/>
      <c r="AW54" s="5">
        <f t="shared" si="457"/>
        <v>0</v>
      </c>
      <c r="AX54" s="5"/>
      <c r="AY54" s="5">
        <f t="shared" si="458"/>
        <v>0</v>
      </c>
      <c r="AZ54" s="5"/>
      <c r="BA54" s="5">
        <f t="shared" si="459"/>
        <v>0</v>
      </c>
      <c r="BB54" s="5"/>
      <c r="BC54" s="5">
        <f t="shared" si="460"/>
        <v>0</v>
      </c>
      <c r="BD54" s="5"/>
      <c r="BE54" s="5">
        <f t="shared" si="461"/>
        <v>0</v>
      </c>
      <c r="BF54" s="5"/>
      <c r="BG54" s="5">
        <f t="shared" si="462"/>
        <v>0</v>
      </c>
      <c r="BH54" s="5"/>
      <c r="BI54" s="5">
        <f t="shared" si="463"/>
        <v>0</v>
      </c>
      <c r="BJ54" s="5"/>
      <c r="BK54" s="5">
        <f t="shared" si="464"/>
        <v>0</v>
      </c>
      <c r="BL54" s="5"/>
      <c r="BM54" s="5">
        <f t="shared" si="465"/>
        <v>0</v>
      </c>
      <c r="BN54" s="5"/>
      <c r="BO54" s="5">
        <f t="shared" si="466"/>
        <v>0</v>
      </c>
      <c r="BP54" s="5"/>
      <c r="BQ54" s="5">
        <f t="shared" si="467"/>
        <v>0</v>
      </c>
      <c r="BR54" s="5"/>
      <c r="BS54" s="5">
        <f t="shared" si="468"/>
        <v>0</v>
      </c>
      <c r="BT54" s="5"/>
      <c r="BU54" s="5">
        <f t="shared" si="469"/>
        <v>0</v>
      </c>
      <c r="BV54" s="5"/>
      <c r="BW54" s="5">
        <f t="shared" si="470"/>
        <v>0</v>
      </c>
      <c r="BX54" s="5"/>
      <c r="BY54" s="5">
        <f t="shared" si="471"/>
        <v>0</v>
      </c>
      <c r="BZ54" s="5"/>
      <c r="CA54" s="5">
        <f t="shared" si="472"/>
        <v>0</v>
      </c>
      <c r="CB54" s="5"/>
      <c r="CC54" s="5">
        <f t="shared" si="473"/>
        <v>0</v>
      </c>
      <c r="CD54" s="5"/>
      <c r="CE54" s="5">
        <f t="shared" si="474"/>
        <v>0</v>
      </c>
      <c r="CF54" s="5">
        <v>2</v>
      </c>
      <c r="CG54" s="5">
        <f t="shared" si="475"/>
        <v>289296</v>
      </c>
      <c r="CH54" s="5"/>
      <c r="CI54" s="5">
        <f t="shared" si="476"/>
        <v>0</v>
      </c>
      <c r="CJ54" s="5"/>
      <c r="CK54" s="5">
        <f t="shared" si="477"/>
        <v>0</v>
      </c>
      <c r="CL54" s="5"/>
      <c r="CM54" s="5">
        <f t="shared" si="478"/>
        <v>0</v>
      </c>
      <c r="CN54" s="5"/>
      <c r="CO54" s="5">
        <f t="shared" si="479"/>
        <v>0</v>
      </c>
      <c r="CP54" s="11"/>
      <c r="CQ54" s="5">
        <f t="shared" si="480"/>
        <v>0</v>
      </c>
      <c r="CR54" s="5"/>
      <c r="CS54" s="5">
        <f t="shared" si="481"/>
        <v>0</v>
      </c>
      <c r="CT54" s="5"/>
      <c r="CU54" s="5">
        <f t="shared" si="482"/>
        <v>0</v>
      </c>
      <c r="CV54" s="5"/>
      <c r="CW54" s="5">
        <f t="shared" si="483"/>
        <v>0</v>
      </c>
      <c r="CX54" s="5"/>
      <c r="CY54" s="5">
        <f t="shared" si="484"/>
        <v>0</v>
      </c>
      <c r="CZ54" s="5"/>
      <c r="DA54" s="5">
        <f t="shared" si="485"/>
        <v>0</v>
      </c>
      <c r="DB54" s="5"/>
      <c r="DC54" s="5">
        <f t="shared" si="486"/>
        <v>0</v>
      </c>
      <c r="DD54" s="5"/>
      <c r="DE54" s="5">
        <f t="shared" si="487"/>
        <v>0</v>
      </c>
      <c r="DF54" s="5"/>
      <c r="DG54" s="5">
        <f t="shared" si="488"/>
        <v>0</v>
      </c>
      <c r="DH54" s="5"/>
      <c r="DI54" s="5">
        <f t="shared" si="489"/>
        <v>0</v>
      </c>
      <c r="DJ54" s="5"/>
      <c r="DK54" s="5">
        <f t="shared" si="490"/>
        <v>0</v>
      </c>
      <c r="DL54" s="5"/>
      <c r="DM54" s="5">
        <f t="shared" si="491"/>
        <v>0</v>
      </c>
      <c r="DN54" s="11"/>
      <c r="DO54" s="5">
        <f t="shared" si="492"/>
        <v>0</v>
      </c>
      <c r="DP54" s="5"/>
      <c r="DQ54" s="5">
        <f t="shared" si="493"/>
        <v>0</v>
      </c>
      <c r="DR54" s="5"/>
      <c r="DS54" s="5">
        <f t="shared" si="494"/>
        <v>0</v>
      </c>
      <c r="DT54" s="5"/>
      <c r="DU54" s="5">
        <f t="shared" si="495"/>
        <v>0</v>
      </c>
      <c r="DV54" s="5"/>
      <c r="DW54" s="5">
        <f t="shared" si="496"/>
        <v>0</v>
      </c>
      <c r="DX54" s="11"/>
      <c r="DY54" s="5">
        <f t="shared" si="497"/>
        <v>0</v>
      </c>
      <c r="DZ54" s="5"/>
      <c r="EA54" s="5">
        <f t="shared" si="498"/>
        <v>0</v>
      </c>
      <c r="EB54" s="5"/>
      <c r="EC54" s="5">
        <f t="shared" si="499"/>
        <v>0</v>
      </c>
      <c r="ED54" s="5"/>
      <c r="EE54" s="5">
        <f t="shared" si="61"/>
        <v>0</v>
      </c>
      <c r="EF54" s="107"/>
      <c r="EG54" s="106">
        <f t="shared" si="64"/>
        <v>0</v>
      </c>
      <c r="EH54" s="108">
        <f t="shared" si="65"/>
        <v>2</v>
      </c>
      <c r="EI54" s="108">
        <f t="shared" si="65"/>
        <v>289296</v>
      </c>
    </row>
    <row r="55" spans="1:139" s="17" customFormat="1" ht="75" x14ac:dyDescent="0.25">
      <c r="A55" s="19"/>
      <c r="B55" s="19">
        <v>25</v>
      </c>
      <c r="C55" s="8" t="s">
        <v>203</v>
      </c>
      <c r="D55" s="9">
        <v>11480</v>
      </c>
      <c r="E55" s="4">
        <v>4.9000000000000004</v>
      </c>
      <c r="F55" s="6">
        <v>1</v>
      </c>
      <c r="G55" s="6"/>
      <c r="H55" s="9">
        <v>1.4</v>
      </c>
      <c r="I55" s="9">
        <v>1.68</v>
      </c>
      <c r="J55" s="9">
        <v>2.23</v>
      </c>
      <c r="K55" s="9">
        <v>2.57</v>
      </c>
      <c r="L55" s="5"/>
      <c r="M55" s="5">
        <f t="shared" si="62"/>
        <v>0</v>
      </c>
      <c r="N55" s="5"/>
      <c r="O55" s="5">
        <f t="shared" si="441"/>
        <v>0</v>
      </c>
      <c r="P55" s="11"/>
      <c r="Q55" s="5">
        <f t="shared" si="442"/>
        <v>0</v>
      </c>
      <c r="R55" s="5"/>
      <c r="S55" s="5">
        <f t="shared" si="443"/>
        <v>0</v>
      </c>
      <c r="T55" s="11"/>
      <c r="U55" s="11">
        <f t="shared" si="444"/>
        <v>0</v>
      </c>
      <c r="V55" s="5"/>
      <c r="W55" s="5">
        <f t="shared" si="63"/>
        <v>0</v>
      </c>
      <c r="X55" s="5"/>
      <c r="Y55" s="5">
        <f t="shared" si="445"/>
        <v>0</v>
      </c>
      <c r="Z55" s="5"/>
      <c r="AA55" s="5">
        <f t="shared" si="446"/>
        <v>0</v>
      </c>
      <c r="AB55" s="5"/>
      <c r="AC55" s="5">
        <f t="shared" si="447"/>
        <v>0</v>
      </c>
      <c r="AD55" s="11"/>
      <c r="AE55" s="5">
        <f t="shared" si="448"/>
        <v>0</v>
      </c>
      <c r="AF55" s="5"/>
      <c r="AG55" s="5">
        <f t="shared" si="449"/>
        <v>0</v>
      </c>
      <c r="AH55" s="11"/>
      <c r="AI55" s="11">
        <f t="shared" si="450"/>
        <v>0</v>
      </c>
      <c r="AJ55" s="5"/>
      <c r="AK55" s="5">
        <f t="shared" si="451"/>
        <v>0</v>
      </c>
      <c r="AL55" s="5"/>
      <c r="AM55" s="5">
        <f t="shared" si="452"/>
        <v>0</v>
      </c>
      <c r="AN55" s="5"/>
      <c r="AO55" s="5">
        <f t="shared" si="453"/>
        <v>0</v>
      </c>
      <c r="AP55" s="5"/>
      <c r="AQ55" s="5">
        <f t="shared" si="454"/>
        <v>0</v>
      </c>
      <c r="AR55" s="5"/>
      <c r="AS55" s="5">
        <f t="shared" si="455"/>
        <v>0</v>
      </c>
      <c r="AT55" s="5"/>
      <c r="AU55" s="5">
        <f t="shared" si="456"/>
        <v>0</v>
      </c>
      <c r="AV55" s="5"/>
      <c r="AW55" s="5">
        <f t="shared" si="457"/>
        <v>0</v>
      </c>
      <c r="AX55" s="5"/>
      <c r="AY55" s="5">
        <f t="shared" si="458"/>
        <v>0</v>
      </c>
      <c r="AZ55" s="5"/>
      <c r="BA55" s="5">
        <f t="shared" si="459"/>
        <v>0</v>
      </c>
      <c r="BB55" s="5"/>
      <c r="BC55" s="5">
        <f t="shared" si="460"/>
        <v>0</v>
      </c>
      <c r="BD55" s="5"/>
      <c r="BE55" s="5">
        <f t="shared" si="461"/>
        <v>0</v>
      </c>
      <c r="BF55" s="5"/>
      <c r="BG55" s="5">
        <f t="shared" si="462"/>
        <v>0</v>
      </c>
      <c r="BH55" s="5"/>
      <c r="BI55" s="5">
        <f t="shared" si="463"/>
        <v>0</v>
      </c>
      <c r="BJ55" s="5"/>
      <c r="BK55" s="5">
        <f t="shared" si="464"/>
        <v>0</v>
      </c>
      <c r="BL55" s="5"/>
      <c r="BM55" s="5">
        <f t="shared" si="465"/>
        <v>0</v>
      </c>
      <c r="BN55" s="5"/>
      <c r="BO55" s="5">
        <f t="shared" si="466"/>
        <v>0</v>
      </c>
      <c r="BP55" s="5"/>
      <c r="BQ55" s="5">
        <f t="shared" si="467"/>
        <v>0</v>
      </c>
      <c r="BR55" s="5"/>
      <c r="BS55" s="5">
        <f t="shared" si="468"/>
        <v>0</v>
      </c>
      <c r="BT55" s="5"/>
      <c r="BU55" s="5">
        <f t="shared" si="469"/>
        <v>0</v>
      </c>
      <c r="BV55" s="5"/>
      <c r="BW55" s="5">
        <f t="shared" si="470"/>
        <v>0</v>
      </c>
      <c r="BX55" s="5"/>
      <c r="BY55" s="5">
        <f t="shared" si="471"/>
        <v>0</v>
      </c>
      <c r="BZ55" s="5"/>
      <c r="CA55" s="5">
        <f t="shared" si="472"/>
        <v>0</v>
      </c>
      <c r="CB55" s="5"/>
      <c r="CC55" s="5">
        <f t="shared" si="473"/>
        <v>0</v>
      </c>
      <c r="CD55" s="5"/>
      <c r="CE55" s="5">
        <f t="shared" si="474"/>
        <v>0</v>
      </c>
      <c r="CF55" s="5">
        <v>6</v>
      </c>
      <c r="CG55" s="5">
        <f t="shared" si="475"/>
        <v>472516.8</v>
      </c>
      <c r="CH55" s="5"/>
      <c r="CI55" s="5">
        <f t="shared" si="476"/>
        <v>0</v>
      </c>
      <c r="CJ55" s="5"/>
      <c r="CK55" s="5">
        <f t="shared" si="477"/>
        <v>0</v>
      </c>
      <c r="CL55" s="5"/>
      <c r="CM55" s="5">
        <f t="shared" si="478"/>
        <v>0</v>
      </c>
      <c r="CN55" s="5"/>
      <c r="CO55" s="5">
        <f t="shared" si="479"/>
        <v>0</v>
      </c>
      <c r="CP55" s="11"/>
      <c r="CQ55" s="5">
        <f t="shared" si="480"/>
        <v>0</v>
      </c>
      <c r="CR55" s="5"/>
      <c r="CS55" s="5">
        <f t="shared" si="481"/>
        <v>0</v>
      </c>
      <c r="CT55" s="5"/>
      <c r="CU55" s="5">
        <f t="shared" si="482"/>
        <v>0</v>
      </c>
      <c r="CV55" s="5"/>
      <c r="CW55" s="5">
        <f t="shared" si="483"/>
        <v>0</v>
      </c>
      <c r="CX55" s="5"/>
      <c r="CY55" s="5">
        <f t="shared" si="484"/>
        <v>0</v>
      </c>
      <c r="CZ55" s="5"/>
      <c r="DA55" s="5">
        <f t="shared" si="485"/>
        <v>0</v>
      </c>
      <c r="DB55" s="5"/>
      <c r="DC55" s="5">
        <f t="shared" si="486"/>
        <v>0</v>
      </c>
      <c r="DD55" s="5"/>
      <c r="DE55" s="5">
        <f t="shared" si="487"/>
        <v>0</v>
      </c>
      <c r="DF55" s="5"/>
      <c r="DG55" s="5">
        <f t="shared" si="488"/>
        <v>0</v>
      </c>
      <c r="DH55" s="5"/>
      <c r="DI55" s="5">
        <f t="shared" si="489"/>
        <v>0</v>
      </c>
      <c r="DJ55" s="5"/>
      <c r="DK55" s="5">
        <f t="shared" si="490"/>
        <v>0</v>
      </c>
      <c r="DL55" s="5"/>
      <c r="DM55" s="5">
        <f t="shared" si="491"/>
        <v>0</v>
      </c>
      <c r="DN55" s="11"/>
      <c r="DO55" s="5">
        <f t="shared" si="492"/>
        <v>0</v>
      </c>
      <c r="DP55" s="5"/>
      <c r="DQ55" s="5">
        <f t="shared" si="493"/>
        <v>0</v>
      </c>
      <c r="DR55" s="5"/>
      <c r="DS55" s="5">
        <f t="shared" si="494"/>
        <v>0</v>
      </c>
      <c r="DT55" s="5"/>
      <c r="DU55" s="5">
        <f t="shared" si="495"/>
        <v>0</v>
      </c>
      <c r="DV55" s="5"/>
      <c r="DW55" s="5">
        <f t="shared" si="496"/>
        <v>0</v>
      </c>
      <c r="DX55" s="11"/>
      <c r="DY55" s="5">
        <f t="shared" si="497"/>
        <v>0</v>
      </c>
      <c r="DZ55" s="5"/>
      <c r="EA55" s="5">
        <f t="shared" si="498"/>
        <v>0</v>
      </c>
      <c r="EB55" s="5"/>
      <c r="EC55" s="5">
        <f t="shared" si="499"/>
        <v>0</v>
      </c>
      <c r="ED55" s="5"/>
      <c r="EE55" s="5">
        <f t="shared" si="61"/>
        <v>0</v>
      </c>
      <c r="EF55" s="107"/>
      <c r="EG55" s="106">
        <f t="shared" si="64"/>
        <v>0</v>
      </c>
      <c r="EH55" s="108">
        <f t="shared" si="65"/>
        <v>6</v>
      </c>
      <c r="EI55" s="108">
        <f t="shared" si="65"/>
        <v>472516.8</v>
      </c>
    </row>
    <row r="56" spans="1:139" s="17" customFormat="1" ht="75" x14ac:dyDescent="0.25">
      <c r="A56" s="19"/>
      <c r="B56" s="19">
        <v>26</v>
      </c>
      <c r="C56" s="8" t="s">
        <v>204</v>
      </c>
      <c r="D56" s="9">
        <v>11480</v>
      </c>
      <c r="E56" s="4">
        <v>22.2</v>
      </c>
      <c r="F56" s="6">
        <v>1</v>
      </c>
      <c r="G56" s="6"/>
      <c r="H56" s="9">
        <v>1.4</v>
      </c>
      <c r="I56" s="9">
        <v>1.68</v>
      </c>
      <c r="J56" s="9">
        <v>2.23</v>
      </c>
      <c r="K56" s="9">
        <v>2.57</v>
      </c>
      <c r="L56" s="5"/>
      <c r="M56" s="5">
        <f t="shared" si="62"/>
        <v>0</v>
      </c>
      <c r="N56" s="5"/>
      <c r="O56" s="5">
        <f t="shared" si="441"/>
        <v>0</v>
      </c>
      <c r="P56" s="11"/>
      <c r="Q56" s="5">
        <f t="shared" si="442"/>
        <v>0</v>
      </c>
      <c r="R56" s="5"/>
      <c r="S56" s="5">
        <f t="shared" si="443"/>
        <v>0</v>
      </c>
      <c r="T56" s="11"/>
      <c r="U56" s="11">
        <f t="shared" si="444"/>
        <v>0</v>
      </c>
      <c r="V56" s="5"/>
      <c r="W56" s="5">
        <f t="shared" si="63"/>
        <v>0</v>
      </c>
      <c r="X56" s="5"/>
      <c r="Y56" s="5">
        <f t="shared" si="445"/>
        <v>0</v>
      </c>
      <c r="Z56" s="5"/>
      <c r="AA56" s="5">
        <f t="shared" si="446"/>
        <v>0</v>
      </c>
      <c r="AB56" s="5"/>
      <c r="AC56" s="5">
        <f t="shared" si="447"/>
        <v>0</v>
      </c>
      <c r="AD56" s="11"/>
      <c r="AE56" s="5">
        <f t="shared" si="448"/>
        <v>0</v>
      </c>
      <c r="AF56" s="5"/>
      <c r="AG56" s="5">
        <f t="shared" si="449"/>
        <v>0</v>
      </c>
      <c r="AH56" s="11"/>
      <c r="AI56" s="11">
        <f t="shared" si="450"/>
        <v>0</v>
      </c>
      <c r="AJ56" s="5"/>
      <c r="AK56" s="5">
        <f t="shared" si="451"/>
        <v>0</v>
      </c>
      <c r="AL56" s="5"/>
      <c r="AM56" s="5">
        <f t="shared" si="452"/>
        <v>0</v>
      </c>
      <c r="AN56" s="5"/>
      <c r="AO56" s="5">
        <f t="shared" si="453"/>
        <v>0</v>
      </c>
      <c r="AP56" s="5"/>
      <c r="AQ56" s="5">
        <f t="shared" si="454"/>
        <v>0</v>
      </c>
      <c r="AR56" s="5"/>
      <c r="AS56" s="5">
        <f t="shared" si="455"/>
        <v>0</v>
      </c>
      <c r="AT56" s="5"/>
      <c r="AU56" s="5">
        <f t="shared" si="456"/>
        <v>0</v>
      </c>
      <c r="AV56" s="5"/>
      <c r="AW56" s="5">
        <f t="shared" si="457"/>
        <v>0</v>
      </c>
      <c r="AX56" s="5"/>
      <c r="AY56" s="5">
        <f t="shared" si="458"/>
        <v>0</v>
      </c>
      <c r="AZ56" s="5"/>
      <c r="BA56" s="5">
        <f t="shared" si="459"/>
        <v>0</v>
      </c>
      <c r="BB56" s="5"/>
      <c r="BC56" s="5">
        <f t="shared" si="460"/>
        <v>0</v>
      </c>
      <c r="BD56" s="5"/>
      <c r="BE56" s="5">
        <f t="shared" si="461"/>
        <v>0</v>
      </c>
      <c r="BF56" s="5"/>
      <c r="BG56" s="5">
        <f t="shared" si="462"/>
        <v>0</v>
      </c>
      <c r="BH56" s="5"/>
      <c r="BI56" s="5">
        <f t="shared" si="463"/>
        <v>0</v>
      </c>
      <c r="BJ56" s="5"/>
      <c r="BK56" s="5">
        <f t="shared" si="464"/>
        <v>0</v>
      </c>
      <c r="BL56" s="5"/>
      <c r="BM56" s="5">
        <f t="shared" si="465"/>
        <v>0</v>
      </c>
      <c r="BN56" s="5"/>
      <c r="BO56" s="5">
        <f t="shared" si="466"/>
        <v>0</v>
      </c>
      <c r="BP56" s="5"/>
      <c r="BQ56" s="5">
        <f t="shared" si="467"/>
        <v>0</v>
      </c>
      <c r="BR56" s="5"/>
      <c r="BS56" s="5">
        <f t="shared" si="468"/>
        <v>0</v>
      </c>
      <c r="BT56" s="5"/>
      <c r="BU56" s="5">
        <f t="shared" si="469"/>
        <v>0</v>
      </c>
      <c r="BV56" s="5"/>
      <c r="BW56" s="5">
        <f t="shared" si="470"/>
        <v>0</v>
      </c>
      <c r="BX56" s="5"/>
      <c r="BY56" s="5">
        <f t="shared" si="471"/>
        <v>0</v>
      </c>
      <c r="BZ56" s="5"/>
      <c r="CA56" s="5">
        <f t="shared" si="472"/>
        <v>0</v>
      </c>
      <c r="CB56" s="5"/>
      <c r="CC56" s="5">
        <f t="shared" si="473"/>
        <v>0</v>
      </c>
      <c r="CD56" s="5"/>
      <c r="CE56" s="5">
        <f t="shared" si="474"/>
        <v>0</v>
      </c>
      <c r="CF56" s="5"/>
      <c r="CG56" s="5">
        <f t="shared" si="475"/>
        <v>0</v>
      </c>
      <c r="CH56" s="5"/>
      <c r="CI56" s="5">
        <f t="shared" si="476"/>
        <v>0</v>
      </c>
      <c r="CJ56" s="5"/>
      <c r="CK56" s="5">
        <f t="shared" si="477"/>
        <v>0</v>
      </c>
      <c r="CL56" s="5"/>
      <c r="CM56" s="5">
        <f t="shared" si="478"/>
        <v>0</v>
      </c>
      <c r="CN56" s="5"/>
      <c r="CO56" s="5">
        <f t="shared" si="479"/>
        <v>0</v>
      </c>
      <c r="CP56" s="11"/>
      <c r="CQ56" s="5">
        <f t="shared" si="480"/>
        <v>0</v>
      </c>
      <c r="CR56" s="5"/>
      <c r="CS56" s="5">
        <f t="shared" si="481"/>
        <v>0</v>
      </c>
      <c r="CT56" s="5"/>
      <c r="CU56" s="5">
        <f t="shared" si="482"/>
        <v>0</v>
      </c>
      <c r="CV56" s="5"/>
      <c r="CW56" s="5">
        <f t="shared" si="483"/>
        <v>0</v>
      </c>
      <c r="CX56" s="5"/>
      <c r="CY56" s="5">
        <f t="shared" si="484"/>
        <v>0</v>
      </c>
      <c r="CZ56" s="5"/>
      <c r="DA56" s="5">
        <f t="shared" si="485"/>
        <v>0</v>
      </c>
      <c r="DB56" s="5"/>
      <c r="DC56" s="5">
        <f t="shared" si="486"/>
        <v>0</v>
      </c>
      <c r="DD56" s="5"/>
      <c r="DE56" s="5">
        <f t="shared" si="487"/>
        <v>0</v>
      </c>
      <c r="DF56" s="5"/>
      <c r="DG56" s="5">
        <f t="shared" si="488"/>
        <v>0</v>
      </c>
      <c r="DH56" s="5"/>
      <c r="DI56" s="5">
        <f t="shared" si="489"/>
        <v>0</v>
      </c>
      <c r="DJ56" s="5"/>
      <c r="DK56" s="5">
        <f t="shared" si="490"/>
        <v>0</v>
      </c>
      <c r="DL56" s="5"/>
      <c r="DM56" s="5">
        <f t="shared" si="491"/>
        <v>0</v>
      </c>
      <c r="DN56" s="11"/>
      <c r="DO56" s="5">
        <f t="shared" si="492"/>
        <v>0</v>
      </c>
      <c r="DP56" s="5"/>
      <c r="DQ56" s="5">
        <f t="shared" si="493"/>
        <v>0</v>
      </c>
      <c r="DR56" s="5"/>
      <c r="DS56" s="5">
        <f t="shared" si="494"/>
        <v>0</v>
      </c>
      <c r="DT56" s="5"/>
      <c r="DU56" s="5">
        <f t="shared" si="495"/>
        <v>0</v>
      </c>
      <c r="DV56" s="5"/>
      <c r="DW56" s="5">
        <f t="shared" si="496"/>
        <v>0</v>
      </c>
      <c r="DX56" s="11"/>
      <c r="DY56" s="5">
        <f t="shared" si="497"/>
        <v>0</v>
      </c>
      <c r="DZ56" s="5"/>
      <c r="EA56" s="5">
        <f t="shared" si="498"/>
        <v>0</v>
      </c>
      <c r="EB56" s="5"/>
      <c r="EC56" s="5">
        <f t="shared" si="499"/>
        <v>0</v>
      </c>
      <c r="ED56" s="5"/>
      <c r="EE56" s="5">
        <f t="shared" si="61"/>
        <v>0</v>
      </c>
      <c r="EF56" s="107"/>
      <c r="EG56" s="106">
        <f t="shared" si="64"/>
        <v>0</v>
      </c>
      <c r="EH56" s="108">
        <f t="shared" si="65"/>
        <v>0</v>
      </c>
      <c r="EI56" s="108">
        <f t="shared" si="65"/>
        <v>0</v>
      </c>
    </row>
    <row r="57" spans="1:139" s="17" customFormat="1" x14ac:dyDescent="0.25">
      <c r="A57" s="19"/>
      <c r="B57" s="19">
        <v>27</v>
      </c>
      <c r="C57" s="8" t="s">
        <v>205</v>
      </c>
      <c r="D57" s="9">
        <v>11480</v>
      </c>
      <c r="E57" s="4">
        <v>0.97</v>
      </c>
      <c r="F57" s="6">
        <v>1</v>
      </c>
      <c r="G57" s="6"/>
      <c r="H57" s="9">
        <v>1.4</v>
      </c>
      <c r="I57" s="9">
        <v>1.68</v>
      </c>
      <c r="J57" s="9">
        <v>2.23</v>
      </c>
      <c r="K57" s="9">
        <v>2.57</v>
      </c>
      <c r="L57" s="5">
        <v>7</v>
      </c>
      <c r="M57" s="5">
        <f t="shared" si="62"/>
        <v>109128.87999999999</v>
      </c>
      <c r="N57" s="5"/>
      <c r="O57" s="5">
        <f t="shared" si="441"/>
        <v>0</v>
      </c>
      <c r="P57" s="11"/>
      <c r="Q57" s="5">
        <f t="shared" si="442"/>
        <v>0</v>
      </c>
      <c r="R57" s="5"/>
      <c r="S57" s="5">
        <f t="shared" si="443"/>
        <v>0</v>
      </c>
      <c r="T57" s="11"/>
      <c r="U57" s="11">
        <f t="shared" si="444"/>
        <v>0</v>
      </c>
      <c r="V57" s="5"/>
      <c r="W57" s="5">
        <f t="shared" si="63"/>
        <v>0</v>
      </c>
      <c r="X57" s="5">
        <v>29</v>
      </c>
      <c r="Y57" s="5">
        <f t="shared" si="445"/>
        <v>452105.35999999993</v>
      </c>
      <c r="Z57" s="5">
        <v>3</v>
      </c>
      <c r="AA57" s="5">
        <f t="shared" si="446"/>
        <v>46769.51999999999</v>
      </c>
      <c r="AB57" s="5"/>
      <c r="AC57" s="5">
        <f t="shared" si="447"/>
        <v>0</v>
      </c>
      <c r="AD57" s="11"/>
      <c r="AE57" s="5">
        <f t="shared" si="448"/>
        <v>0</v>
      </c>
      <c r="AF57" s="5"/>
      <c r="AG57" s="5">
        <f t="shared" si="449"/>
        <v>0</v>
      </c>
      <c r="AH57" s="11"/>
      <c r="AI57" s="11">
        <f t="shared" si="450"/>
        <v>0</v>
      </c>
      <c r="AJ57" s="5"/>
      <c r="AK57" s="5">
        <f t="shared" si="451"/>
        <v>0</v>
      </c>
      <c r="AL57" s="5"/>
      <c r="AM57" s="5">
        <f t="shared" si="452"/>
        <v>0</v>
      </c>
      <c r="AN57" s="5"/>
      <c r="AO57" s="5">
        <f t="shared" si="453"/>
        <v>0</v>
      </c>
      <c r="AP57" s="5"/>
      <c r="AQ57" s="5">
        <f t="shared" si="454"/>
        <v>0</v>
      </c>
      <c r="AR57" s="5"/>
      <c r="AS57" s="5">
        <f t="shared" si="455"/>
        <v>0</v>
      </c>
      <c r="AT57" s="5">
        <v>34</v>
      </c>
      <c r="AU57" s="5">
        <f t="shared" si="456"/>
        <v>530054.55999999994</v>
      </c>
      <c r="AV57" s="5">
        <v>140</v>
      </c>
      <c r="AW57" s="5">
        <f t="shared" si="457"/>
        <v>2182577.6</v>
      </c>
      <c r="AX57" s="11">
        <v>78</v>
      </c>
      <c r="AY57" s="5">
        <f t="shared" si="458"/>
        <v>1216007.5199999998</v>
      </c>
      <c r="AZ57" s="5">
        <v>110</v>
      </c>
      <c r="BA57" s="5">
        <f t="shared" si="459"/>
        <v>1714882.4</v>
      </c>
      <c r="BB57" s="5">
        <v>17</v>
      </c>
      <c r="BC57" s="5">
        <f t="shared" si="460"/>
        <v>265027.27999999997</v>
      </c>
      <c r="BD57" s="5">
        <v>248</v>
      </c>
      <c r="BE57" s="5">
        <f t="shared" si="461"/>
        <v>3866280.3199999994</v>
      </c>
      <c r="BF57" s="5">
        <v>12</v>
      </c>
      <c r="BG57" s="5">
        <f t="shared" si="462"/>
        <v>187078.07999999996</v>
      </c>
      <c r="BH57" s="5">
        <v>23</v>
      </c>
      <c r="BI57" s="5">
        <f t="shared" si="463"/>
        <v>358566.31999999995</v>
      </c>
      <c r="BJ57" s="5"/>
      <c r="BK57" s="5">
        <f t="shared" si="464"/>
        <v>0</v>
      </c>
      <c r="BL57" s="5">
        <v>1</v>
      </c>
      <c r="BM57" s="5">
        <f t="shared" si="465"/>
        <v>15589.84</v>
      </c>
      <c r="BN57" s="5"/>
      <c r="BO57" s="5">
        <f t="shared" si="466"/>
        <v>0</v>
      </c>
      <c r="BP57" s="5"/>
      <c r="BQ57" s="5">
        <f t="shared" si="467"/>
        <v>0</v>
      </c>
      <c r="BR57" s="5">
        <v>5</v>
      </c>
      <c r="BS57" s="5">
        <f t="shared" si="468"/>
        <v>77949.2</v>
      </c>
      <c r="BT57" s="5"/>
      <c r="BU57" s="5">
        <f t="shared" si="469"/>
        <v>0</v>
      </c>
      <c r="BV57" s="5">
        <v>3</v>
      </c>
      <c r="BW57" s="5">
        <f t="shared" si="470"/>
        <v>46769.51999999999</v>
      </c>
      <c r="BX57" s="5"/>
      <c r="BY57" s="5">
        <f t="shared" si="471"/>
        <v>0</v>
      </c>
      <c r="BZ57" s="5">
        <v>3</v>
      </c>
      <c r="CA57" s="5">
        <f t="shared" si="472"/>
        <v>46769.51999999999</v>
      </c>
      <c r="CB57" s="5">
        <v>3</v>
      </c>
      <c r="CC57" s="5">
        <f t="shared" si="473"/>
        <v>46769.51999999999</v>
      </c>
      <c r="CD57" s="5">
        <v>4</v>
      </c>
      <c r="CE57" s="5">
        <f t="shared" si="474"/>
        <v>62359.360000000001</v>
      </c>
      <c r="CF57" s="5">
        <v>13</v>
      </c>
      <c r="CG57" s="5">
        <f t="shared" si="475"/>
        <v>202667.91999999998</v>
      </c>
      <c r="CH57" s="5">
        <v>1</v>
      </c>
      <c r="CI57" s="5">
        <f t="shared" si="476"/>
        <v>18707.808000000001</v>
      </c>
      <c r="CJ57" s="5">
        <v>20</v>
      </c>
      <c r="CK57" s="5">
        <f t="shared" si="477"/>
        <v>374156.16</v>
      </c>
      <c r="CL57" s="5">
        <v>4</v>
      </c>
      <c r="CM57" s="5">
        <f t="shared" si="478"/>
        <v>74831.232000000004</v>
      </c>
      <c r="CN57" s="5"/>
      <c r="CO57" s="5">
        <f t="shared" si="479"/>
        <v>0</v>
      </c>
      <c r="CP57" s="11"/>
      <c r="CQ57" s="5">
        <f t="shared" si="480"/>
        <v>0</v>
      </c>
      <c r="CR57" s="5"/>
      <c r="CS57" s="5">
        <f t="shared" si="481"/>
        <v>0</v>
      </c>
      <c r="CT57" s="5"/>
      <c r="CU57" s="5">
        <f t="shared" si="482"/>
        <v>0</v>
      </c>
      <c r="CV57" s="5"/>
      <c r="CW57" s="5">
        <f t="shared" si="483"/>
        <v>0</v>
      </c>
      <c r="CX57" s="5">
        <v>20</v>
      </c>
      <c r="CY57" s="5">
        <f t="shared" si="484"/>
        <v>374156.16</v>
      </c>
      <c r="CZ57" s="5">
        <v>5</v>
      </c>
      <c r="DA57" s="5">
        <f t="shared" si="485"/>
        <v>93539.04</v>
      </c>
      <c r="DB57" s="5"/>
      <c r="DC57" s="5">
        <f t="shared" si="486"/>
        <v>0</v>
      </c>
      <c r="DD57" s="5">
        <v>3</v>
      </c>
      <c r="DE57" s="5">
        <f t="shared" si="487"/>
        <v>56123.423999999992</v>
      </c>
      <c r="DF57" s="5">
        <v>23</v>
      </c>
      <c r="DG57" s="5">
        <f t="shared" si="488"/>
        <v>430279.58399999997</v>
      </c>
      <c r="DH57" s="5">
        <v>5</v>
      </c>
      <c r="DI57" s="5">
        <f t="shared" si="489"/>
        <v>93539.04</v>
      </c>
      <c r="DJ57" s="5">
        <v>1</v>
      </c>
      <c r="DK57" s="5">
        <f t="shared" si="490"/>
        <v>18707.808000000001</v>
      </c>
      <c r="DL57" s="5">
        <v>1</v>
      </c>
      <c r="DM57" s="5">
        <f t="shared" si="491"/>
        <v>18707.808000000001</v>
      </c>
      <c r="DN57" s="11"/>
      <c r="DO57" s="5">
        <f t="shared" si="492"/>
        <v>0</v>
      </c>
      <c r="DP57" s="5"/>
      <c r="DQ57" s="5">
        <f t="shared" si="493"/>
        <v>0</v>
      </c>
      <c r="DR57" s="5"/>
      <c r="DS57" s="5">
        <f t="shared" si="494"/>
        <v>0</v>
      </c>
      <c r="DT57" s="5">
        <v>2</v>
      </c>
      <c r="DU57" s="5">
        <f t="shared" si="495"/>
        <v>57236.983999999997</v>
      </c>
      <c r="DV57" s="5"/>
      <c r="DW57" s="5">
        <f t="shared" si="496"/>
        <v>0</v>
      </c>
      <c r="DX57" s="11"/>
      <c r="DY57" s="5">
        <f t="shared" si="497"/>
        <v>0</v>
      </c>
      <c r="DZ57" s="5"/>
      <c r="EA57" s="5">
        <f t="shared" si="498"/>
        <v>0</v>
      </c>
      <c r="EB57" s="5"/>
      <c r="EC57" s="5">
        <f t="shared" si="499"/>
        <v>0</v>
      </c>
      <c r="ED57" s="5"/>
      <c r="EE57" s="5">
        <f t="shared" si="61"/>
        <v>0</v>
      </c>
      <c r="EF57" s="107"/>
      <c r="EG57" s="106">
        <f t="shared" si="64"/>
        <v>0</v>
      </c>
      <c r="EH57" s="108">
        <f t="shared" si="65"/>
        <v>818</v>
      </c>
      <c r="EI57" s="108">
        <f t="shared" si="65"/>
        <v>13037337.767999997</v>
      </c>
    </row>
    <row r="58" spans="1:139" s="17" customFormat="1" ht="30" x14ac:dyDescent="0.25">
      <c r="A58" s="19"/>
      <c r="B58" s="19">
        <v>28</v>
      </c>
      <c r="C58" s="8" t="s">
        <v>206</v>
      </c>
      <c r="D58" s="9">
        <v>11480</v>
      </c>
      <c r="E58" s="4">
        <v>1.1599999999999999</v>
      </c>
      <c r="F58" s="6">
        <v>1</v>
      </c>
      <c r="G58" s="6"/>
      <c r="H58" s="9">
        <v>1.4</v>
      </c>
      <c r="I58" s="9">
        <v>1.68</v>
      </c>
      <c r="J58" s="9">
        <v>2.23</v>
      </c>
      <c r="K58" s="9">
        <v>2.57</v>
      </c>
      <c r="L58" s="5">
        <v>0</v>
      </c>
      <c r="M58" s="5">
        <f t="shared" si="62"/>
        <v>0</v>
      </c>
      <c r="N58" s="5"/>
      <c r="O58" s="5">
        <f t="shared" si="441"/>
        <v>0</v>
      </c>
      <c r="P58" s="11">
        <v>0</v>
      </c>
      <c r="Q58" s="5">
        <f t="shared" si="442"/>
        <v>0</v>
      </c>
      <c r="R58" s="5">
        <v>0</v>
      </c>
      <c r="S58" s="5">
        <f t="shared" si="443"/>
        <v>0</v>
      </c>
      <c r="T58" s="11"/>
      <c r="U58" s="11">
        <f t="shared" si="444"/>
        <v>0</v>
      </c>
      <c r="V58" s="5"/>
      <c r="W58" s="5">
        <f t="shared" si="63"/>
        <v>0</v>
      </c>
      <c r="X58" s="5">
        <v>0</v>
      </c>
      <c r="Y58" s="5">
        <f t="shared" si="445"/>
        <v>0</v>
      </c>
      <c r="Z58" s="5"/>
      <c r="AA58" s="5">
        <f t="shared" si="446"/>
        <v>0</v>
      </c>
      <c r="AB58" s="5"/>
      <c r="AC58" s="5">
        <f t="shared" si="447"/>
        <v>0</v>
      </c>
      <c r="AD58" s="11">
        <v>0</v>
      </c>
      <c r="AE58" s="5">
        <f t="shared" si="448"/>
        <v>0</v>
      </c>
      <c r="AF58" s="5"/>
      <c r="AG58" s="5">
        <f t="shared" si="449"/>
        <v>0</v>
      </c>
      <c r="AH58" s="11"/>
      <c r="AI58" s="11">
        <f t="shared" si="450"/>
        <v>0</v>
      </c>
      <c r="AJ58" s="5">
        <v>0</v>
      </c>
      <c r="AK58" s="5">
        <f t="shared" si="451"/>
        <v>0</v>
      </c>
      <c r="AL58" s="5"/>
      <c r="AM58" s="5">
        <f t="shared" si="452"/>
        <v>0</v>
      </c>
      <c r="AN58" s="5">
        <v>0</v>
      </c>
      <c r="AO58" s="5">
        <f t="shared" si="453"/>
        <v>0</v>
      </c>
      <c r="AP58" s="5"/>
      <c r="AQ58" s="5">
        <f t="shared" si="454"/>
        <v>0</v>
      </c>
      <c r="AR58" s="5"/>
      <c r="AS58" s="5">
        <f t="shared" si="455"/>
        <v>0</v>
      </c>
      <c r="AT58" s="5">
        <v>0</v>
      </c>
      <c r="AU58" s="5">
        <f t="shared" si="456"/>
        <v>0</v>
      </c>
      <c r="AV58" s="5"/>
      <c r="AW58" s="5">
        <f t="shared" si="457"/>
        <v>0</v>
      </c>
      <c r="AX58" s="5"/>
      <c r="AY58" s="5">
        <f t="shared" si="458"/>
        <v>0</v>
      </c>
      <c r="AZ58" s="5"/>
      <c r="BA58" s="5">
        <f t="shared" si="459"/>
        <v>0</v>
      </c>
      <c r="BB58" s="5"/>
      <c r="BC58" s="5">
        <f t="shared" si="460"/>
        <v>0</v>
      </c>
      <c r="BD58" s="5"/>
      <c r="BE58" s="5">
        <f t="shared" si="461"/>
        <v>0</v>
      </c>
      <c r="BF58" s="5"/>
      <c r="BG58" s="5">
        <f t="shared" si="462"/>
        <v>0</v>
      </c>
      <c r="BH58" s="5">
        <v>1</v>
      </c>
      <c r="BI58" s="5">
        <f t="shared" si="463"/>
        <v>18643.519999999997</v>
      </c>
      <c r="BJ58" s="5"/>
      <c r="BK58" s="5">
        <f t="shared" si="464"/>
        <v>0</v>
      </c>
      <c r="BL58" s="5"/>
      <c r="BM58" s="5">
        <f t="shared" si="465"/>
        <v>0</v>
      </c>
      <c r="BN58" s="5"/>
      <c r="BO58" s="5">
        <f t="shared" si="466"/>
        <v>0</v>
      </c>
      <c r="BP58" s="5"/>
      <c r="BQ58" s="5">
        <f t="shared" si="467"/>
        <v>0</v>
      </c>
      <c r="BR58" s="5"/>
      <c r="BS58" s="5">
        <f t="shared" si="468"/>
        <v>0</v>
      </c>
      <c r="BT58" s="5"/>
      <c r="BU58" s="5">
        <f t="shared" si="469"/>
        <v>0</v>
      </c>
      <c r="BV58" s="5">
        <v>0</v>
      </c>
      <c r="BW58" s="5">
        <f t="shared" si="470"/>
        <v>0</v>
      </c>
      <c r="BX58" s="5">
        <v>0</v>
      </c>
      <c r="BY58" s="5">
        <f t="shared" si="471"/>
        <v>0</v>
      </c>
      <c r="BZ58" s="5">
        <v>0</v>
      </c>
      <c r="CA58" s="5">
        <f t="shared" si="472"/>
        <v>0</v>
      </c>
      <c r="CB58" s="5">
        <v>0</v>
      </c>
      <c r="CC58" s="5">
        <f t="shared" si="473"/>
        <v>0</v>
      </c>
      <c r="CD58" s="5">
        <v>0</v>
      </c>
      <c r="CE58" s="5">
        <f t="shared" si="474"/>
        <v>0</v>
      </c>
      <c r="CF58" s="5"/>
      <c r="CG58" s="5">
        <f t="shared" si="475"/>
        <v>0</v>
      </c>
      <c r="CH58" s="5">
        <v>1</v>
      </c>
      <c r="CI58" s="5">
        <f t="shared" si="476"/>
        <v>22372.223999999998</v>
      </c>
      <c r="CJ58" s="5">
        <v>0</v>
      </c>
      <c r="CK58" s="5">
        <f t="shared" si="477"/>
        <v>0</v>
      </c>
      <c r="CL58" s="5"/>
      <c r="CM58" s="5">
        <f t="shared" si="478"/>
        <v>0</v>
      </c>
      <c r="CN58" s="5">
        <v>0</v>
      </c>
      <c r="CO58" s="5">
        <f t="shared" si="479"/>
        <v>0</v>
      </c>
      <c r="CP58" s="11">
        <v>0</v>
      </c>
      <c r="CQ58" s="5">
        <f t="shared" si="480"/>
        <v>0</v>
      </c>
      <c r="CR58" s="5"/>
      <c r="CS58" s="5">
        <f t="shared" si="481"/>
        <v>0</v>
      </c>
      <c r="CT58" s="5"/>
      <c r="CU58" s="5">
        <f t="shared" si="482"/>
        <v>0</v>
      </c>
      <c r="CV58" s="5">
        <v>0</v>
      </c>
      <c r="CW58" s="5">
        <f t="shared" si="483"/>
        <v>0</v>
      </c>
      <c r="CX58" s="5"/>
      <c r="CY58" s="5">
        <f t="shared" si="484"/>
        <v>0</v>
      </c>
      <c r="CZ58" s="5">
        <v>0</v>
      </c>
      <c r="DA58" s="5">
        <f t="shared" si="485"/>
        <v>0</v>
      </c>
      <c r="DB58" s="5">
        <v>0</v>
      </c>
      <c r="DC58" s="5">
        <f t="shared" si="486"/>
        <v>0</v>
      </c>
      <c r="DD58" s="5"/>
      <c r="DE58" s="5">
        <f t="shared" si="487"/>
        <v>0</v>
      </c>
      <c r="DF58" s="5"/>
      <c r="DG58" s="5">
        <f t="shared" si="488"/>
        <v>0</v>
      </c>
      <c r="DH58" s="5">
        <v>1</v>
      </c>
      <c r="DI58" s="5">
        <f t="shared" si="489"/>
        <v>22372.223999999998</v>
      </c>
      <c r="DJ58" s="5"/>
      <c r="DK58" s="5">
        <f t="shared" si="490"/>
        <v>0</v>
      </c>
      <c r="DL58" s="5"/>
      <c r="DM58" s="5">
        <f t="shared" si="491"/>
        <v>0</v>
      </c>
      <c r="DN58" s="11"/>
      <c r="DO58" s="5">
        <f t="shared" si="492"/>
        <v>0</v>
      </c>
      <c r="DP58" s="5"/>
      <c r="DQ58" s="5">
        <f t="shared" si="493"/>
        <v>0</v>
      </c>
      <c r="DR58" s="5">
        <v>0</v>
      </c>
      <c r="DS58" s="5">
        <f t="shared" si="494"/>
        <v>0</v>
      </c>
      <c r="DT58" s="5">
        <v>0</v>
      </c>
      <c r="DU58" s="5">
        <f t="shared" si="495"/>
        <v>0</v>
      </c>
      <c r="DV58" s="5"/>
      <c r="DW58" s="5">
        <f t="shared" si="496"/>
        <v>0</v>
      </c>
      <c r="DX58" s="11"/>
      <c r="DY58" s="5">
        <f t="shared" si="497"/>
        <v>0</v>
      </c>
      <c r="DZ58" s="5"/>
      <c r="EA58" s="5">
        <f t="shared" si="498"/>
        <v>0</v>
      </c>
      <c r="EB58" s="5"/>
      <c r="EC58" s="5">
        <f t="shared" si="499"/>
        <v>0</v>
      </c>
      <c r="ED58" s="5"/>
      <c r="EE58" s="5">
        <f t="shared" si="61"/>
        <v>0</v>
      </c>
      <c r="EF58" s="107"/>
      <c r="EG58" s="106">
        <f t="shared" si="64"/>
        <v>0</v>
      </c>
      <c r="EH58" s="108">
        <f t="shared" si="65"/>
        <v>3</v>
      </c>
      <c r="EI58" s="108">
        <f t="shared" si="65"/>
        <v>63387.967999999993</v>
      </c>
    </row>
    <row r="59" spans="1:139" s="109" customFormat="1" ht="30" x14ac:dyDescent="0.25">
      <c r="A59" s="19"/>
      <c r="B59" s="19">
        <v>29</v>
      </c>
      <c r="C59" s="8" t="s">
        <v>207</v>
      </c>
      <c r="D59" s="9">
        <v>11480</v>
      </c>
      <c r="E59" s="4">
        <v>0.97</v>
      </c>
      <c r="F59" s="6">
        <v>1</v>
      </c>
      <c r="G59" s="6"/>
      <c r="H59" s="9">
        <v>1.4</v>
      </c>
      <c r="I59" s="9">
        <v>1.68</v>
      </c>
      <c r="J59" s="9">
        <v>2.23</v>
      </c>
      <c r="K59" s="9">
        <v>2.57</v>
      </c>
      <c r="L59" s="5"/>
      <c r="M59" s="5">
        <f t="shared" si="62"/>
        <v>0</v>
      </c>
      <c r="N59" s="5"/>
      <c r="O59" s="5">
        <f t="shared" si="441"/>
        <v>0</v>
      </c>
      <c r="P59" s="11"/>
      <c r="Q59" s="5">
        <f t="shared" si="442"/>
        <v>0</v>
      </c>
      <c r="R59" s="5"/>
      <c r="S59" s="5">
        <f t="shared" si="443"/>
        <v>0</v>
      </c>
      <c r="T59" s="11"/>
      <c r="U59" s="11">
        <f t="shared" si="444"/>
        <v>0</v>
      </c>
      <c r="V59" s="5"/>
      <c r="W59" s="5">
        <f t="shared" si="63"/>
        <v>0</v>
      </c>
      <c r="X59" s="5"/>
      <c r="Y59" s="5">
        <f t="shared" si="445"/>
        <v>0</v>
      </c>
      <c r="Z59" s="5"/>
      <c r="AA59" s="5">
        <f t="shared" si="446"/>
        <v>0</v>
      </c>
      <c r="AB59" s="5"/>
      <c r="AC59" s="5">
        <f t="shared" si="447"/>
        <v>0</v>
      </c>
      <c r="AD59" s="11"/>
      <c r="AE59" s="5">
        <f t="shared" si="448"/>
        <v>0</v>
      </c>
      <c r="AF59" s="5"/>
      <c r="AG59" s="5">
        <f t="shared" si="449"/>
        <v>0</v>
      </c>
      <c r="AH59" s="11"/>
      <c r="AI59" s="11">
        <f t="shared" si="450"/>
        <v>0</v>
      </c>
      <c r="AJ59" s="5"/>
      <c r="AK59" s="5">
        <f t="shared" si="451"/>
        <v>0</v>
      </c>
      <c r="AL59" s="7"/>
      <c r="AM59" s="5">
        <f t="shared" si="452"/>
        <v>0</v>
      </c>
      <c r="AN59" s="5"/>
      <c r="AO59" s="5">
        <f t="shared" si="453"/>
        <v>0</v>
      </c>
      <c r="AP59" s="5"/>
      <c r="AQ59" s="5">
        <f t="shared" si="454"/>
        <v>0</v>
      </c>
      <c r="AR59" s="5"/>
      <c r="AS59" s="5">
        <f t="shared" si="455"/>
        <v>0</v>
      </c>
      <c r="AT59" s="5"/>
      <c r="AU59" s="5">
        <f t="shared" si="456"/>
        <v>0</v>
      </c>
      <c r="AV59" s="5"/>
      <c r="AW59" s="5">
        <f t="shared" si="457"/>
        <v>0</v>
      </c>
      <c r="AX59" s="5"/>
      <c r="AY59" s="5">
        <f t="shared" si="458"/>
        <v>0</v>
      </c>
      <c r="AZ59" s="5"/>
      <c r="BA59" s="5">
        <f t="shared" si="459"/>
        <v>0</v>
      </c>
      <c r="BB59" s="5"/>
      <c r="BC59" s="5">
        <f t="shared" si="460"/>
        <v>0</v>
      </c>
      <c r="BD59" s="5"/>
      <c r="BE59" s="5">
        <f t="shared" si="461"/>
        <v>0</v>
      </c>
      <c r="BF59" s="5">
        <v>20</v>
      </c>
      <c r="BG59" s="5">
        <f t="shared" si="462"/>
        <v>311796.8</v>
      </c>
      <c r="BH59" s="5"/>
      <c r="BI59" s="5">
        <f t="shared" si="463"/>
        <v>0</v>
      </c>
      <c r="BJ59" s="5"/>
      <c r="BK59" s="5">
        <f t="shared" si="464"/>
        <v>0</v>
      </c>
      <c r="BL59" s="5"/>
      <c r="BM59" s="5">
        <f t="shared" si="465"/>
        <v>0</v>
      </c>
      <c r="BN59" s="5">
        <v>8</v>
      </c>
      <c r="BO59" s="5">
        <f t="shared" si="466"/>
        <v>124718.72</v>
      </c>
      <c r="BP59" s="5"/>
      <c r="BQ59" s="5">
        <f t="shared" si="467"/>
        <v>0</v>
      </c>
      <c r="BR59" s="5"/>
      <c r="BS59" s="5">
        <f t="shared" si="468"/>
        <v>0</v>
      </c>
      <c r="BT59" s="5"/>
      <c r="BU59" s="5">
        <f t="shared" si="469"/>
        <v>0</v>
      </c>
      <c r="BV59" s="5"/>
      <c r="BW59" s="5">
        <f t="shared" si="470"/>
        <v>0</v>
      </c>
      <c r="BX59" s="5"/>
      <c r="BY59" s="5">
        <f t="shared" si="471"/>
        <v>0</v>
      </c>
      <c r="BZ59" s="5"/>
      <c r="CA59" s="5">
        <f t="shared" si="472"/>
        <v>0</v>
      </c>
      <c r="CB59" s="5"/>
      <c r="CC59" s="5">
        <f t="shared" si="473"/>
        <v>0</v>
      </c>
      <c r="CD59" s="5"/>
      <c r="CE59" s="5">
        <f t="shared" si="474"/>
        <v>0</v>
      </c>
      <c r="CF59" s="5"/>
      <c r="CG59" s="5">
        <f t="shared" si="475"/>
        <v>0</v>
      </c>
      <c r="CH59" s="5"/>
      <c r="CI59" s="5">
        <f t="shared" si="476"/>
        <v>0</v>
      </c>
      <c r="CJ59" s="5"/>
      <c r="CK59" s="5">
        <f t="shared" si="477"/>
        <v>0</v>
      </c>
      <c r="CL59" s="5"/>
      <c r="CM59" s="5">
        <f t="shared" si="478"/>
        <v>0</v>
      </c>
      <c r="CN59" s="5"/>
      <c r="CO59" s="5">
        <f t="shared" si="479"/>
        <v>0</v>
      </c>
      <c r="CP59" s="11">
        <v>18</v>
      </c>
      <c r="CQ59" s="5">
        <f t="shared" si="480"/>
        <v>336740.54399999999</v>
      </c>
      <c r="CR59" s="5"/>
      <c r="CS59" s="5">
        <f t="shared" si="481"/>
        <v>0</v>
      </c>
      <c r="CT59" s="5"/>
      <c r="CU59" s="5">
        <f t="shared" si="482"/>
        <v>0</v>
      </c>
      <c r="CV59" s="5"/>
      <c r="CW59" s="5">
        <f t="shared" si="483"/>
        <v>0</v>
      </c>
      <c r="CX59" s="5">
        <v>1</v>
      </c>
      <c r="CY59" s="5">
        <f t="shared" si="484"/>
        <v>18707.808000000001</v>
      </c>
      <c r="CZ59" s="5"/>
      <c r="DA59" s="5">
        <f t="shared" si="485"/>
        <v>0</v>
      </c>
      <c r="DB59" s="5"/>
      <c r="DC59" s="5">
        <f t="shared" si="486"/>
        <v>0</v>
      </c>
      <c r="DD59" s="5"/>
      <c r="DE59" s="5">
        <f t="shared" si="487"/>
        <v>0</v>
      </c>
      <c r="DF59" s="5"/>
      <c r="DG59" s="5">
        <f t="shared" si="488"/>
        <v>0</v>
      </c>
      <c r="DH59" s="5"/>
      <c r="DI59" s="5">
        <f t="shared" si="489"/>
        <v>0</v>
      </c>
      <c r="DJ59" s="5"/>
      <c r="DK59" s="5">
        <f t="shared" si="490"/>
        <v>0</v>
      </c>
      <c r="DL59" s="5"/>
      <c r="DM59" s="5">
        <f t="shared" si="491"/>
        <v>0</v>
      </c>
      <c r="DN59" s="11"/>
      <c r="DO59" s="5">
        <f t="shared" si="492"/>
        <v>0</v>
      </c>
      <c r="DP59" s="5">
        <v>30</v>
      </c>
      <c r="DQ59" s="5">
        <f t="shared" si="493"/>
        <v>561234.24</v>
      </c>
      <c r="DR59" s="5"/>
      <c r="DS59" s="5">
        <f t="shared" si="494"/>
        <v>0</v>
      </c>
      <c r="DT59" s="5"/>
      <c r="DU59" s="5">
        <f t="shared" si="495"/>
        <v>0</v>
      </c>
      <c r="DV59" s="7"/>
      <c r="DW59" s="5">
        <f t="shared" si="496"/>
        <v>0</v>
      </c>
      <c r="DX59" s="11"/>
      <c r="DY59" s="5">
        <f t="shared" si="497"/>
        <v>0</v>
      </c>
      <c r="DZ59" s="5"/>
      <c r="EA59" s="5">
        <f t="shared" si="498"/>
        <v>0</v>
      </c>
      <c r="EB59" s="5"/>
      <c r="EC59" s="5">
        <f t="shared" si="499"/>
        <v>0</v>
      </c>
      <c r="ED59" s="5"/>
      <c r="EE59" s="5">
        <f t="shared" si="61"/>
        <v>0</v>
      </c>
      <c r="EF59" s="107"/>
      <c r="EG59" s="106">
        <f t="shared" si="64"/>
        <v>0</v>
      </c>
      <c r="EH59" s="108">
        <f t="shared" si="65"/>
        <v>77</v>
      </c>
      <c r="EI59" s="108">
        <f t="shared" si="65"/>
        <v>1353198.112</v>
      </c>
    </row>
    <row r="60" spans="1:139" s="17" customFormat="1" ht="24.75" customHeight="1" x14ac:dyDescent="0.25">
      <c r="A60" s="19"/>
      <c r="B60" s="19">
        <v>30</v>
      </c>
      <c r="C60" s="10" t="s">
        <v>208</v>
      </c>
      <c r="D60" s="9">
        <v>11480</v>
      </c>
      <c r="E60" s="4">
        <v>0.52</v>
      </c>
      <c r="F60" s="6">
        <v>1</v>
      </c>
      <c r="G60" s="6"/>
      <c r="H60" s="9">
        <v>1.4</v>
      </c>
      <c r="I60" s="9">
        <v>1.68</v>
      </c>
      <c r="J60" s="9">
        <v>2.23</v>
      </c>
      <c r="K60" s="9">
        <v>2.57</v>
      </c>
      <c r="L60" s="5">
        <v>0</v>
      </c>
      <c r="M60" s="5">
        <f t="shared" si="62"/>
        <v>0</v>
      </c>
      <c r="N60" s="5"/>
      <c r="O60" s="5">
        <f t="shared" si="441"/>
        <v>0</v>
      </c>
      <c r="P60" s="11">
        <v>0</v>
      </c>
      <c r="Q60" s="5">
        <f t="shared" si="442"/>
        <v>0</v>
      </c>
      <c r="R60" s="5">
        <v>0</v>
      </c>
      <c r="S60" s="5">
        <f t="shared" si="443"/>
        <v>0</v>
      </c>
      <c r="T60" s="11"/>
      <c r="U60" s="11">
        <f t="shared" si="444"/>
        <v>0</v>
      </c>
      <c r="V60" s="5"/>
      <c r="W60" s="5">
        <f t="shared" si="63"/>
        <v>0</v>
      </c>
      <c r="X60" s="5">
        <v>0</v>
      </c>
      <c r="Y60" s="5">
        <f t="shared" si="445"/>
        <v>0</v>
      </c>
      <c r="Z60" s="5">
        <v>0</v>
      </c>
      <c r="AA60" s="5">
        <f t="shared" si="446"/>
        <v>0</v>
      </c>
      <c r="AB60" s="5"/>
      <c r="AC60" s="5">
        <f t="shared" si="447"/>
        <v>0</v>
      </c>
      <c r="AD60" s="11"/>
      <c r="AE60" s="5">
        <f t="shared" si="448"/>
        <v>0</v>
      </c>
      <c r="AF60" s="5"/>
      <c r="AG60" s="5">
        <f t="shared" si="449"/>
        <v>0</v>
      </c>
      <c r="AH60" s="11"/>
      <c r="AI60" s="11">
        <f t="shared" si="450"/>
        <v>0</v>
      </c>
      <c r="AJ60" s="5"/>
      <c r="AK60" s="5">
        <f t="shared" si="451"/>
        <v>0</v>
      </c>
      <c r="AL60" s="5"/>
      <c r="AM60" s="5">
        <f t="shared" si="452"/>
        <v>0</v>
      </c>
      <c r="AN60" s="5">
        <v>0</v>
      </c>
      <c r="AO60" s="5">
        <f t="shared" si="453"/>
        <v>0</v>
      </c>
      <c r="AP60" s="5"/>
      <c r="AQ60" s="5">
        <f t="shared" si="454"/>
        <v>0</v>
      </c>
      <c r="AR60" s="5"/>
      <c r="AS60" s="5">
        <f t="shared" si="455"/>
        <v>0</v>
      </c>
      <c r="AT60" s="5"/>
      <c r="AU60" s="5">
        <f t="shared" si="456"/>
        <v>0</v>
      </c>
      <c r="AV60" s="5"/>
      <c r="AW60" s="5">
        <f t="shared" si="457"/>
        <v>0</v>
      </c>
      <c r="AX60" s="5"/>
      <c r="AY60" s="5">
        <f t="shared" si="458"/>
        <v>0</v>
      </c>
      <c r="AZ60" s="5"/>
      <c r="BA60" s="5">
        <f t="shared" si="459"/>
        <v>0</v>
      </c>
      <c r="BB60" s="5">
        <v>1</v>
      </c>
      <c r="BC60" s="5">
        <f t="shared" si="460"/>
        <v>8357.44</v>
      </c>
      <c r="BD60" s="5"/>
      <c r="BE60" s="5">
        <f t="shared" si="461"/>
        <v>0</v>
      </c>
      <c r="BF60" s="5"/>
      <c r="BG60" s="5">
        <f t="shared" si="462"/>
        <v>0</v>
      </c>
      <c r="BH60" s="5"/>
      <c r="BI60" s="5">
        <f t="shared" si="463"/>
        <v>0</v>
      </c>
      <c r="BJ60" s="5"/>
      <c r="BK60" s="5">
        <f t="shared" si="464"/>
        <v>0</v>
      </c>
      <c r="BL60" s="5"/>
      <c r="BM60" s="5">
        <f t="shared" si="465"/>
        <v>0</v>
      </c>
      <c r="BN60" s="5"/>
      <c r="BO60" s="5">
        <f t="shared" si="466"/>
        <v>0</v>
      </c>
      <c r="BP60" s="5"/>
      <c r="BQ60" s="5">
        <f t="shared" si="467"/>
        <v>0</v>
      </c>
      <c r="BR60" s="5"/>
      <c r="BS60" s="5">
        <f t="shared" si="468"/>
        <v>0</v>
      </c>
      <c r="BT60" s="5"/>
      <c r="BU60" s="5">
        <f t="shared" si="469"/>
        <v>0</v>
      </c>
      <c r="BV60" s="5">
        <v>0</v>
      </c>
      <c r="BW60" s="5">
        <f t="shared" si="470"/>
        <v>0</v>
      </c>
      <c r="BX60" s="5">
        <v>0</v>
      </c>
      <c r="BY60" s="5">
        <f t="shared" si="471"/>
        <v>0</v>
      </c>
      <c r="BZ60" s="5">
        <v>3</v>
      </c>
      <c r="CA60" s="5">
        <f t="shared" si="472"/>
        <v>25072.319999999996</v>
      </c>
      <c r="CB60" s="5"/>
      <c r="CC60" s="5">
        <f t="shared" si="473"/>
        <v>0</v>
      </c>
      <c r="CD60" s="5">
        <v>1</v>
      </c>
      <c r="CE60" s="5">
        <f t="shared" si="474"/>
        <v>8357.44</v>
      </c>
      <c r="CF60" s="5"/>
      <c r="CG60" s="5">
        <f t="shared" si="475"/>
        <v>0</v>
      </c>
      <c r="CH60" s="5">
        <v>0</v>
      </c>
      <c r="CI60" s="5">
        <f t="shared" si="476"/>
        <v>0</v>
      </c>
      <c r="CJ60" s="5">
        <v>0</v>
      </c>
      <c r="CK60" s="5">
        <f t="shared" si="477"/>
        <v>0</v>
      </c>
      <c r="CL60" s="5">
        <v>0</v>
      </c>
      <c r="CM60" s="5">
        <f t="shared" si="478"/>
        <v>0</v>
      </c>
      <c r="CN60" s="5"/>
      <c r="CO60" s="5">
        <f t="shared" si="479"/>
        <v>0</v>
      </c>
      <c r="CP60" s="11"/>
      <c r="CQ60" s="5">
        <f t="shared" si="480"/>
        <v>0</v>
      </c>
      <c r="CR60" s="5"/>
      <c r="CS60" s="5">
        <f t="shared" si="481"/>
        <v>0</v>
      </c>
      <c r="CT60" s="5"/>
      <c r="CU60" s="5">
        <f t="shared" si="482"/>
        <v>0</v>
      </c>
      <c r="CV60" s="5">
        <v>0</v>
      </c>
      <c r="CW60" s="5">
        <f t="shared" si="483"/>
        <v>0</v>
      </c>
      <c r="CX60" s="5">
        <v>5</v>
      </c>
      <c r="CY60" s="5">
        <f t="shared" si="484"/>
        <v>50144.639999999999</v>
      </c>
      <c r="CZ60" s="5">
        <v>1</v>
      </c>
      <c r="DA60" s="5">
        <f t="shared" si="485"/>
        <v>10028.928</v>
      </c>
      <c r="DB60" s="5">
        <v>3</v>
      </c>
      <c r="DC60" s="5">
        <f t="shared" si="486"/>
        <v>30086.783999999996</v>
      </c>
      <c r="DD60" s="5"/>
      <c r="DE60" s="5">
        <f t="shared" si="487"/>
        <v>0</v>
      </c>
      <c r="DF60" s="5">
        <v>5</v>
      </c>
      <c r="DG60" s="5">
        <f t="shared" si="488"/>
        <v>50144.639999999999</v>
      </c>
      <c r="DH60" s="5"/>
      <c r="DI60" s="5">
        <f t="shared" si="489"/>
        <v>0</v>
      </c>
      <c r="DJ60" s="5"/>
      <c r="DK60" s="5">
        <f t="shared" si="490"/>
        <v>0</v>
      </c>
      <c r="DL60" s="5"/>
      <c r="DM60" s="5">
        <f t="shared" si="491"/>
        <v>0</v>
      </c>
      <c r="DN60" s="11"/>
      <c r="DO60" s="5">
        <f t="shared" si="492"/>
        <v>0</v>
      </c>
      <c r="DP60" s="5">
        <v>3</v>
      </c>
      <c r="DQ60" s="5">
        <f t="shared" si="493"/>
        <v>30086.783999999996</v>
      </c>
      <c r="DR60" s="5">
        <v>3</v>
      </c>
      <c r="DS60" s="5">
        <f t="shared" si="494"/>
        <v>39936.623999999996</v>
      </c>
      <c r="DT60" s="5">
        <v>0</v>
      </c>
      <c r="DU60" s="5">
        <f t="shared" si="495"/>
        <v>0</v>
      </c>
      <c r="DV60" s="5"/>
      <c r="DW60" s="5">
        <f t="shared" si="496"/>
        <v>0</v>
      </c>
      <c r="DX60" s="11"/>
      <c r="DY60" s="5">
        <f t="shared" si="497"/>
        <v>0</v>
      </c>
      <c r="DZ60" s="5"/>
      <c r="EA60" s="5">
        <f t="shared" si="498"/>
        <v>0</v>
      </c>
      <c r="EB60" s="5"/>
      <c r="EC60" s="5">
        <f t="shared" si="499"/>
        <v>0</v>
      </c>
      <c r="ED60" s="5"/>
      <c r="EE60" s="5">
        <f t="shared" si="61"/>
        <v>0</v>
      </c>
      <c r="EF60" s="107"/>
      <c r="EG60" s="106">
        <f t="shared" si="64"/>
        <v>0</v>
      </c>
      <c r="EH60" s="108">
        <f t="shared" si="65"/>
        <v>25</v>
      </c>
      <c r="EI60" s="108">
        <f t="shared" si="65"/>
        <v>252215.59999999998</v>
      </c>
    </row>
    <row r="61" spans="1:139" s="17" customFormat="1" ht="45" x14ac:dyDescent="0.25">
      <c r="A61" s="19"/>
      <c r="B61" s="19">
        <v>31</v>
      </c>
      <c r="C61" s="10" t="s">
        <v>209</v>
      </c>
      <c r="D61" s="9">
        <v>11480</v>
      </c>
      <c r="E61" s="4">
        <v>0.65</v>
      </c>
      <c r="F61" s="6">
        <v>1</v>
      </c>
      <c r="G61" s="6"/>
      <c r="H61" s="9">
        <v>1.4</v>
      </c>
      <c r="I61" s="9">
        <v>1.68</v>
      </c>
      <c r="J61" s="9">
        <v>2.23</v>
      </c>
      <c r="K61" s="9">
        <v>2.57</v>
      </c>
      <c r="L61" s="5"/>
      <c r="M61" s="5">
        <f t="shared" si="62"/>
        <v>0</v>
      </c>
      <c r="N61" s="5"/>
      <c r="O61" s="5">
        <f t="shared" si="441"/>
        <v>0</v>
      </c>
      <c r="P61" s="11"/>
      <c r="Q61" s="5">
        <f t="shared" si="442"/>
        <v>0</v>
      </c>
      <c r="R61" s="5"/>
      <c r="S61" s="5">
        <f t="shared" si="443"/>
        <v>0</v>
      </c>
      <c r="T61" s="11"/>
      <c r="U61" s="11">
        <f t="shared" si="444"/>
        <v>0</v>
      </c>
      <c r="V61" s="5"/>
      <c r="W61" s="5">
        <f t="shared" si="63"/>
        <v>0</v>
      </c>
      <c r="X61" s="5"/>
      <c r="Y61" s="5">
        <f t="shared" si="445"/>
        <v>0</v>
      </c>
      <c r="Z61" s="5"/>
      <c r="AA61" s="5">
        <f t="shared" si="446"/>
        <v>0</v>
      </c>
      <c r="AB61" s="5"/>
      <c r="AC61" s="5">
        <f t="shared" si="447"/>
        <v>0</v>
      </c>
      <c r="AD61" s="11"/>
      <c r="AE61" s="5">
        <f t="shared" si="448"/>
        <v>0</v>
      </c>
      <c r="AF61" s="5"/>
      <c r="AG61" s="5">
        <f t="shared" si="449"/>
        <v>0</v>
      </c>
      <c r="AH61" s="11"/>
      <c r="AI61" s="11">
        <f t="shared" si="450"/>
        <v>0</v>
      </c>
      <c r="AJ61" s="5"/>
      <c r="AK61" s="5">
        <f t="shared" si="451"/>
        <v>0</v>
      </c>
      <c r="AL61" s="5"/>
      <c r="AM61" s="5">
        <f t="shared" si="452"/>
        <v>0</v>
      </c>
      <c r="AN61" s="5"/>
      <c r="AO61" s="5">
        <f t="shared" si="453"/>
        <v>0</v>
      </c>
      <c r="AP61" s="5"/>
      <c r="AQ61" s="5">
        <f t="shared" si="454"/>
        <v>0</v>
      </c>
      <c r="AR61" s="5"/>
      <c r="AS61" s="5">
        <f t="shared" si="455"/>
        <v>0</v>
      </c>
      <c r="AT61" s="5"/>
      <c r="AU61" s="5">
        <f t="shared" si="456"/>
        <v>0</v>
      </c>
      <c r="AV61" s="5"/>
      <c r="AW61" s="5">
        <f t="shared" si="457"/>
        <v>0</v>
      </c>
      <c r="AX61" s="5"/>
      <c r="AY61" s="5">
        <f t="shared" si="458"/>
        <v>0</v>
      </c>
      <c r="AZ61" s="5">
        <v>225</v>
      </c>
      <c r="BA61" s="5">
        <f t="shared" si="459"/>
        <v>2350530</v>
      </c>
      <c r="BB61" s="5">
        <v>27</v>
      </c>
      <c r="BC61" s="5">
        <f t="shared" si="460"/>
        <v>282063.59999999998</v>
      </c>
      <c r="BD61" s="5"/>
      <c r="BE61" s="5">
        <f t="shared" si="461"/>
        <v>0</v>
      </c>
      <c r="BF61" s="5">
        <v>73</v>
      </c>
      <c r="BG61" s="5">
        <f t="shared" si="462"/>
        <v>762616.39999999991</v>
      </c>
      <c r="BH61" s="5"/>
      <c r="BI61" s="5">
        <f t="shared" si="463"/>
        <v>0</v>
      </c>
      <c r="BJ61" s="5">
        <v>695</v>
      </c>
      <c r="BK61" s="5">
        <f t="shared" si="464"/>
        <v>7260526</v>
      </c>
      <c r="BL61" s="5">
        <v>424</v>
      </c>
      <c r="BM61" s="5">
        <f t="shared" si="465"/>
        <v>4429443.1999999993</v>
      </c>
      <c r="BN61" s="5">
        <v>646</v>
      </c>
      <c r="BO61" s="5">
        <f t="shared" si="466"/>
        <v>6748632.7999999998</v>
      </c>
      <c r="BP61" s="5">
        <v>325</v>
      </c>
      <c r="BQ61" s="5">
        <f t="shared" si="467"/>
        <v>3395210</v>
      </c>
      <c r="BR61" s="5"/>
      <c r="BS61" s="5">
        <f t="shared" si="468"/>
        <v>0</v>
      </c>
      <c r="BT61" s="5"/>
      <c r="BU61" s="5">
        <f t="shared" si="469"/>
        <v>0</v>
      </c>
      <c r="BV61" s="5"/>
      <c r="BW61" s="5">
        <f t="shared" si="470"/>
        <v>0</v>
      </c>
      <c r="BX61" s="5"/>
      <c r="BY61" s="5">
        <f t="shared" si="471"/>
        <v>0</v>
      </c>
      <c r="BZ61" s="5">
        <v>13</v>
      </c>
      <c r="CA61" s="5">
        <f t="shared" si="472"/>
        <v>135808.4</v>
      </c>
      <c r="CB61" s="5"/>
      <c r="CC61" s="5">
        <f t="shared" si="473"/>
        <v>0</v>
      </c>
      <c r="CD61" s="5"/>
      <c r="CE61" s="5">
        <f t="shared" si="474"/>
        <v>0</v>
      </c>
      <c r="CF61" s="5"/>
      <c r="CG61" s="5">
        <f t="shared" si="475"/>
        <v>0</v>
      </c>
      <c r="CH61" s="5"/>
      <c r="CI61" s="5">
        <f t="shared" si="476"/>
        <v>0</v>
      </c>
      <c r="CJ61" s="5"/>
      <c r="CK61" s="5">
        <f t="shared" si="477"/>
        <v>0</v>
      </c>
      <c r="CL61" s="5"/>
      <c r="CM61" s="5">
        <f t="shared" si="478"/>
        <v>0</v>
      </c>
      <c r="CN61" s="5"/>
      <c r="CO61" s="5">
        <f t="shared" si="479"/>
        <v>0</v>
      </c>
      <c r="CP61" s="11">
        <v>70</v>
      </c>
      <c r="CQ61" s="5">
        <f t="shared" si="480"/>
        <v>877531.2</v>
      </c>
      <c r="CR61" s="5"/>
      <c r="CS61" s="5">
        <f t="shared" si="481"/>
        <v>0</v>
      </c>
      <c r="CT61" s="5"/>
      <c r="CU61" s="5">
        <f t="shared" si="482"/>
        <v>0</v>
      </c>
      <c r="CV61" s="5"/>
      <c r="CW61" s="5">
        <f t="shared" si="483"/>
        <v>0</v>
      </c>
      <c r="CX61" s="5">
        <v>24</v>
      </c>
      <c r="CY61" s="5">
        <f t="shared" si="484"/>
        <v>300867.83999999997</v>
      </c>
      <c r="CZ61" s="5"/>
      <c r="DA61" s="5">
        <f t="shared" si="485"/>
        <v>0</v>
      </c>
      <c r="DB61" s="5">
        <v>2</v>
      </c>
      <c r="DC61" s="5">
        <f t="shared" si="486"/>
        <v>25072.32</v>
      </c>
      <c r="DD61" s="5">
        <v>30</v>
      </c>
      <c r="DE61" s="5">
        <f t="shared" si="487"/>
        <v>376084.8</v>
      </c>
      <c r="DF61" s="5">
        <v>11</v>
      </c>
      <c r="DG61" s="5">
        <f t="shared" si="488"/>
        <v>137897.76</v>
      </c>
      <c r="DH61" s="5"/>
      <c r="DI61" s="5">
        <f t="shared" si="489"/>
        <v>0</v>
      </c>
      <c r="DJ61" s="5"/>
      <c r="DK61" s="5">
        <f t="shared" si="490"/>
        <v>0</v>
      </c>
      <c r="DL61" s="5"/>
      <c r="DM61" s="5">
        <f t="shared" si="491"/>
        <v>0</v>
      </c>
      <c r="DN61" s="11"/>
      <c r="DO61" s="5">
        <f t="shared" si="492"/>
        <v>0</v>
      </c>
      <c r="DP61" s="5"/>
      <c r="DQ61" s="5">
        <f t="shared" si="493"/>
        <v>0</v>
      </c>
      <c r="DR61" s="5"/>
      <c r="DS61" s="5">
        <f t="shared" si="494"/>
        <v>0</v>
      </c>
      <c r="DT61" s="5"/>
      <c r="DU61" s="5">
        <f t="shared" si="495"/>
        <v>0</v>
      </c>
      <c r="DV61" s="5"/>
      <c r="DW61" s="5">
        <f t="shared" si="496"/>
        <v>0</v>
      </c>
      <c r="DX61" s="11"/>
      <c r="DY61" s="5">
        <f t="shared" si="497"/>
        <v>0</v>
      </c>
      <c r="DZ61" s="5"/>
      <c r="EA61" s="5">
        <f t="shared" si="498"/>
        <v>0</v>
      </c>
      <c r="EB61" s="5"/>
      <c r="EC61" s="5">
        <f t="shared" si="499"/>
        <v>0</v>
      </c>
      <c r="ED61" s="5"/>
      <c r="EE61" s="5">
        <f t="shared" si="61"/>
        <v>0</v>
      </c>
      <c r="EF61" s="107"/>
      <c r="EG61" s="106">
        <f t="shared" si="64"/>
        <v>0</v>
      </c>
      <c r="EH61" s="108">
        <f t="shared" si="65"/>
        <v>2565</v>
      </c>
      <c r="EI61" s="108">
        <f t="shared" si="65"/>
        <v>27082284.319999997</v>
      </c>
    </row>
    <row r="62" spans="1:139" s="109" customFormat="1" ht="14.25" x14ac:dyDescent="0.2">
      <c r="A62" s="50">
        <v>13</v>
      </c>
      <c r="B62" s="50"/>
      <c r="C62" s="54" t="s">
        <v>210</v>
      </c>
      <c r="D62" s="55">
        <v>11480</v>
      </c>
      <c r="E62" s="51">
        <v>0.8</v>
      </c>
      <c r="F62" s="46">
        <v>1</v>
      </c>
      <c r="G62" s="2"/>
      <c r="H62" s="55">
        <v>1.4</v>
      </c>
      <c r="I62" s="55">
        <v>1.68</v>
      </c>
      <c r="J62" s="55">
        <v>2.23</v>
      </c>
      <c r="K62" s="55">
        <v>2.57</v>
      </c>
      <c r="L62" s="7">
        <f>SUM(L63:L65)</f>
        <v>128</v>
      </c>
      <c r="M62" s="7">
        <f t="shared" ref="M62:DK62" si="500">SUM(M63:M65)</f>
        <v>1695145.9839999999</v>
      </c>
      <c r="N62" s="7">
        <f t="shared" si="500"/>
        <v>0</v>
      </c>
      <c r="O62" s="7">
        <f t="shared" si="500"/>
        <v>0</v>
      </c>
      <c r="P62" s="40">
        <f t="shared" si="500"/>
        <v>0</v>
      </c>
      <c r="Q62" s="7">
        <f t="shared" si="500"/>
        <v>0</v>
      </c>
      <c r="R62" s="7">
        <f t="shared" si="500"/>
        <v>0</v>
      </c>
      <c r="S62" s="7">
        <f t="shared" si="500"/>
        <v>0</v>
      </c>
      <c r="T62" s="52">
        <f t="shared" si="500"/>
        <v>0</v>
      </c>
      <c r="U62" s="52">
        <f t="shared" si="500"/>
        <v>0</v>
      </c>
      <c r="V62" s="7">
        <f t="shared" si="500"/>
        <v>0</v>
      </c>
      <c r="W62" s="7">
        <f t="shared" si="500"/>
        <v>0</v>
      </c>
      <c r="X62" s="7">
        <f t="shared" si="500"/>
        <v>510</v>
      </c>
      <c r="Y62" s="7">
        <f t="shared" si="500"/>
        <v>6754097.2800000003</v>
      </c>
      <c r="Z62" s="7">
        <f t="shared" si="500"/>
        <v>810</v>
      </c>
      <c r="AA62" s="7">
        <f t="shared" si="500"/>
        <v>10727095.68</v>
      </c>
      <c r="AB62" s="7">
        <f t="shared" si="500"/>
        <v>0</v>
      </c>
      <c r="AC62" s="7">
        <f t="shared" si="500"/>
        <v>0</v>
      </c>
      <c r="AD62" s="40">
        <f t="shared" si="500"/>
        <v>277</v>
      </c>
      <c r="AE62" s="7">
        <f t="shared" si="500"/>
        <v>4402082.2271999996</v>
      </c>
      <c r="AF62" s="7">
        <f t="shared" si="500"/>
        <v>557</v>
      </c>
      <c r="AG62" s="7">
        <f t="shared" si="500"/>
        <v>7376533.6960000005</v>
      </c>
      <c r="AH62" s="52">
        <f t="shared" si="500"/>
        <v>69</v>
      </c>
      <c r="AI62" s="52">
        <f t="shared" si="500"/>
        <v>913789.63199999998</v>
      </c>
      <c r="AJ62" s="7">
        <f>SUM(AJ63:AJ65)</f>
        <v>0</v>
      </c>
      <c r="AK62" s="7">
        <f>SUM(AK63:AK65)</f>
        <v>0</v>
      </c>
      <c r="AL62" s="7">
        <f>SUM(AL63:AL65)</f>
        <v>0</v>
      </c>
      <c r="AM62" s="7">
        <f>SUM(AM63:AM65)</f>
        <v>0</v>
      </c>
      <c r="AN62" s="7">
        <f t="shared" si="500"/>
        <v>0</v>
      </c>
      <c r="AO62" s="7">
        <f t="shared" si="500"/>
        <v>0</v>
      </c>
      <c r="AP62" s="7">
        <f t="shared" si="500"/>
        <v>0</v>
      </c>
      <c r="AQ62" s="7">
        <f t="shared" si="500"/>
        <v>0</v>
      </c>
      <c r="AR62" s="7">
        <f t="shared" si="500"/>
        <v>0</v>
      </c>
      <c r="AS62" s="7">
        <f t="shared" si="500"/>
        <v>0</v>
      </c>
      <c r="AT62" s="7">
        <f t="shared" si="500"/>
        <v>500</v>
      </c>
      <c r="AU62" s="7">
        <f>SUM(AU63:AU65)</f>
        <v>6621664</v>
      </c>
      <c r="AV62" s="7">
        <f t="shared" ref="AV62:CH62" si="501">SUM(AV63:AV65)</f>
        <v>1608</v>
      </c>
      <c r="AW62" s="7">
        <f t="shared" si="501"/>
        <v>21295271.423999999</v>
      </c>
      <c r="AX62" s="7">
        <f t="shared" si="501"/>
        <v>813</v>
      </c>
      <c r="AY62" s="7">
        <f t="shared" si="501"/>
        <v>10766825.663999999</v>
      </c>
      <c r="AZ62" s="7">
        <f t="shared" si="501"/>
        <v>873</v>
      </c>
      <c r="BA62" s="7">
        <f t="shared" si="501"/>
        <v>11561425.343999999</v>
      </c>
      <c r="BB62" s="7">
        <f t="shared" si="501"/>
        <v>544</v>
      </c>
      <c r="BC62" s="7">
        <f t="shared" si="501"/>
        <v>7204370.4319999991</v>
      </c>
      <c r="BD62" s="7">
        <f t="shared" si="501"/>
        <v>1137</v>
      </c>
      <c r="BE62" s="7">
        <f t="shared" si="501"/>
        <v>15057663.935999999</v>
      </c>
      <c r="BF62" s="7">
        <f t="shared" si="501"/>
        <v>585</v>
      </c>
      <c r="BG62" s="7">
        <f t="shared" si="501"/>
        <v>7747346.8799999999</v>
      </c>
      <c r="BH62" s="7">
        <f t="shared" si="501"/>
        <v>1077</v>
      </c>
      <c r="BI62" s="7">
        <f t="shared" si="501"/>
        <v>14263064.256000001</v>
      </c>
      <c r="BJ62" s="7">
        <f t="shared" si="501"/>
        <v>0</v>
      </c>
      <c r="BK62" s="7">
        <f t="shared" si="501"/>
        <v>0</v>
      </c>
      <c r="BL62" s="7">
        <f t="shared" si="501"/>
        <v>0</v>
      </c>
      <c r="BM62" s="7">
        <f t="shared" si="501"/>
        <v>0</v>
      </c>
      <c r="BN62" s="7">
        <f t="shared" si="501"/>
        <v>0</v>
      </c>
      <c r="BO62" s="7">
        <f t="shared" si="501"/>
        <v>0</v>
      </c>
      <c r="BP62" s="7">
        <f t="shared" si="501"/>
        <v>0</v>
      </c>
      <c r="BQ62" s="7">
        <f t="shared" si="501"/>
        <v>0</v>
      </c>
      <c r="BR62" s="7">
        <f t="shared" si="501"/>
        <v>100</v>
      </c>
      <c r="BS62" s="7">
        <f t="shared" si="501"/>
        <v>1324332.7999999998</v>
      </c>
      <c r="BT62" s="7">
        <f t="shared" si="501"/>
        <v>109</v>
      </c>
      <c r="BU62" s="7">
        <f t="shared" si="501"/>
        <v>1443522.7520000001</v>
      </c>
      <c r="BV62" s="7">
        <f t="shared" si="501"/>
        <v>294</v>
      </c>
      <c r="BW62" s="7">
        <f t="shared" si="501"/>
        <v>3893538.4319999996</v>
      </c>
      <c r="BX62" s="7">
        <f t="shared" si="501"/>
        <v>185</v>
      </c>
      <c r="BY62" s="7">
        <f t="shared" si="501"/>
        <v>2450015.6799999997</v>
      </c>
      <c r="BZ62" s="7">
        <f t="shared" si="501"/>
        <v>342</v>
      </c>
      <c r="CA62" s="7">
        <f t="shared" si="501"/>
        <v>4529218.175999999</v>
      </c>
      <c r="CB62" s="7">
        <f t="shared" si="501"/>
        <v>245</v>
      </c>
      <c r="CC62" s="7">
        <f t="shared" si="501"/>
        <v>3244615.36</v>
      </c>
      <c r="CD62" s="7">
        <f t="shared" si="501"/>
        <v>557</v>
      </c>
      <c r="CE62" s="7">
        <f t="shared" si="501"/>
        <v>7376533.6960000005</v>
      </c>
      <c r="CF62" s="7">
        <f t="shared" si="501"/>
        <v>700</v>
      </c>
      <c r="CG62" s="7">
        <f t="shared" si="501"/>
        <v>9270329.5999999996</v>
      </c>
      <c r="CH62" s="7">
        <f t="shared" si="501"/>
        <v>976</v>
      </c>
      <c r="CI62" s="7">
        <f t="shared" si="500"/>
        <v>15510585.753599999</v>
      </c>
      <c r="CJ62" s="7">
        <f>SUM(CJ63:CJ65)</f>
        <v>446</v>
      </c>
      <c r="CK62" s="7">
        <f>SUM(CK63:CK65)</f>
        <v>7087829.1455999995</v>
      </c>
      <c r="CL62" s="7">
        <f>SUM(CL63:CL65)</f>
        <v>349</v>
      </c>
      <c r="CM62" s="7">
        <f>SUM(CM63:CM65)</f>
        <v>5546305.7664000001</v>
      </c>
      <c r="CN62" s="7">
        <f t="shared" si="500"/>
        <v>829</v>
      </c>
      <c r="CO62" s="7">
        <f t="shared" si="500"/>
        <v>13174462.694399999</v>
      </c>
      <c r="CP62" s="40">
        <f>SUM(CP63:CP65)</f>
        <v>0</v>
      </c>
      <c r="CQ62" s="7">
        <f>SUM(CQ63:CQ65)</f>
        <v>0</v>
      </c>
      <c r="CR62" s="7">
        <f t="shared" si="500"/>
        <v>0</v>
      </c>
      <c r="CS62" s="7">
        <f t="shared" si="500"/>
        <v>0</v>
      </c>
      <c r="CT62" s="7">
        <f>SUM(CT63:CT65)</f>
        <v>179</v>
      </c>
      <c r="CU62" s="7">
        <f>SUM(CU63:CU65)</f>
        <v>2844666.8544000001</v>
      </c>
      <c r="CV62" s="7">
        <f>SUM(CV63:CV65)</f>
        <v>162</v>
      </c>
      <c r="CW62" s="7">
        <f>SUM(CW63:CW65)</f>
        <v>2574502.9632000001</v>
      </c>
      <c r="CX62" s="7">
        <f t="shared" si="500"/>
        <v>713</v>
      </c>
      <c r="CY62" s="7">
        <f t="shared" si="500"/>
        <v>11330991.436799999</v>
      </c>
      <c r="CZ62" s="7">
        <f t="shared" si="500"/>
        <v>258</v>
      </c>
      <c r="DA62" s="7">
        <f t="shared" si="500"/>
        <v>4100134.3488000003</v>
      </c>
      <c r="DB62" s="7">
        <f t="shared" si="500"/>
        <v>100</v>
      </c>
      <c r="DC62" s="7">
        <f t="shared" si="500"/>
        <v>1589199.3599999999</v>
      </c>
      <c r="DD62" s="7">
        <f t="shared" si="500"/>
        <v>480</v>
      </c>
      <c r="DE62" s="7">
        <f t="shared" si="500"/>
        <v>7628156.9280000003</v>
      </c>
      <c r="DF62" s="7">
        <f t="shared" si="500"/>
        <v>375</v>
      </c>
      <c r="DG62" s="7">
        <f t="shared" si="500"/>
        <v>5959497.5999999996</v>
      </c>
      <c r="DH62" s="7">
        <f t="shared" si="500"/>
        <v>1014</v>
      </c>
      <c r="DI62" s="7">
        <f t="shared" si="500"/>
        <v>16114481.510399999</v>
      </c>
      <c r="DJ62" s="7">
        <f t="shared" si="500"/>
        <v>281</v>
      </c>
      <c r="DK62" s="7">
        <f t="shared" si="500"/>
        <v>4465650.2016000003</v>
      </c>
      <c r="DL62" s="7">
        <f t="shared" ref="DL62:EI62" si="502">SUM(DL63:DL65)</f>
        <v>179</v>
      </c>
      <c r="DM62" s="7">
        <f t="shared" si="502"/>
        <v>2844666.8544000001</v>
      </c>
      <c r="DN62" s="40">
        <f t="shared" si="502"/>
        <v>21</v>
      </c>
      <c r="DO62" s="7">
        <f t="shared" si="502"/>
        <v>333731.86560000002</v>
      </c>
      <c r="DP62" s="7">
        <f t="shared" si="502"/>
        <v>10</v>
      </c>
      <c r="DQ62" s="7">
        <f t="shared" si="502"/>
        <v>158919.93599999999</v>
      </c>
      <c r="DR62" s="7">
        <f t="shared" si="502"/>
        <v>2</v>
      </c>
      <c r="DS62" s="7">
        <f t="shared" si="502"/>
        <v>42189.459200000005</v>
      </c>
      <c r="DT62" s="7">
        <f t="shared" si="502"/>
        <v>78</v>
      </c>
      <c r="DU62" s="7">
        <f t="shared" si="502"/>
        <v>1896255.3792000001</v>
      </c>
      <c r="DV62" s="7">
        <f t="shared" si="502"/>
        <v>0</v>
      </c>
      <c r="DW62" s="7">
        <f t="shared" si="502"/>
        <v>0</v>
      </c>
      <c r="DX62" s="40">
        <f t="shared" si="502"/>
        <v>47</v>
      </c>
      <c r="DY62" s="7">
        <f t="shared" si="502"/>
        <v>622436.41599999997</v>
      </c>
      <c r="DZ62" s="7">
        <f t="shared" si="502"/>
        <v>73</v>
      </c>
      <c r="EA62" s="7">
        <f t="shared" si="502"/>
        <v>966762.9439999999</v>
      </c>
      <c r="EB62" s="7">
        <f t="shared" si="502"/>
        <v>0</v>
      </c>
      <c r="EC62" s="7">
        <f t="shared" si="502"/>
        <v>0</v>
      </c>
      <c r="ED62" s="47">
        <v>0</v>
      </c>
      <c r="EE62" s="47">
        <f t="shared" si="502"/>
        <v>0</v>
      </c>
      <c r="EF62" s="104">
        <f t="shared" si="502"/>
        <v>0</v>
      </c>
      <c r="EG62" s="104">
        <f t="shared" si="502"/>
        <v>0</v>
      </c>
      <c r="EH62" s="105">
        <f t="shared" si="502"/>
        <v>18592</v>
      </c>
      <c r="EI62" s="105">
        <f t="shared" si="502"/>
        <v>264709910.34880006</v>
      </c>
    </row>
    <row r="63" spans="1:139" s="17" customFormat="1" ht="30" x14ac:dyDescent="0.25">
      <c r="A63" s="19"/>
      <c r="B63" s="19">
        <v>32</v>
      </c>
      <c r="C63" s="10" t="s">
        <v>211</v>
      </c>
      <c r="D63" s="9">
        <v>11480</v>
      </c>
      <c r="E63" s="4">
        <v>0.8</v>
      </c>
      <c r="F63" s="14">
        <v>1.03</v>
      </c>
      <c r="G63" s="14"/>
      <c r="H63" s="9">
        <v>1.4</v>
      </c>
      <c r="I63" s="9">
        <v>1.68</v>
      </c>
      <c r="J63" s="9">
        <v>2.23</v>
      </c>
      <c r="K63" s="9">
        <v>2.57</v>
      </c>
      <c r="L63" s="5">
        <v>128</v>
      </c>
      <c r="M63" s="5">
        <f t="shared" si="62"/>
        <v>1695145.9839999999</v>
      </c>
      <c r="N63" s="5"/>
      <c r="O63" s="5">
        <f>N63*D63*E63*F63*H63*$O$12</f>
        <v>0</v>
      </c>
      <c r="P63" s="11"/>
      <c r="Q63" s="5">
        <f>P63*D63*E63*F63*H63*$Q$12</f>
        <v>0</v>
      </c>
      <c r="R63" s="5"/>
      <c r="S63" s="5">
        <f>SUM(R63*D63*E63*F63*H63*$S$12)</f>
        <v>0</v>
      </c>
      <c r="T63" s="11"/>
      <c r="U63" s="11">
        <f>SUM(T63*D63*E63*F63*H63*$U$12)</f>
        <v>0</v>
      </c>
      <c r="V63" s="5"/>
      <c r="W63" s="5">
        <f t="shared" si="63"/>
        <v>0</v>
      </c>
      <c r="X63" s="5">
        <v>510</v>
      </c>
      <c r="Y63" s="5">
        <f>SUM(X63*D63*E63*F63*H63*$Y$12)</f>
        <v>6754097.2800000003</v>
      </c>
      <c r="Z63" s="5">
        <v>810</v>
      </c>
      <c r="AA63" s="5">
        <f>SUM(Z63*D63*E63*F63*H63*$AA$12)</f>
        <v>10727095.68</v>
      </c>
      <c r="AB63" s="5"/>
      <c r="AC63" s="5">
        <f>SUM(AB63*D63*E63*F63*I63*$AC$12)</f>
        <v>0</v>
      </c>
      <c r="AD63" s="11">
        <v>277</v>
      </c>
      <c r="AE63" s="5">
        <f>SUM(AD63*D63*E63*F63*I63*$AE$12)</f>
        <v>4402082.2271999996</v>
      </c>
      <c r="AF63" s="5">
        <v>557</v>
      </c>
      <c r="AG63" s="5">
        <f>SUM(AF63*D63*E63*F63*H63*$AG$12)</f>
        <v>7376533.6960000005</v>
      </c>
      <c r="AH63" s="11">
        <f>82-13</f>
        <v>69</v>
      </c>
      <c r="AI63" s="11">
        <f>SUM(AH63*D63*E63*F63*H63*$AI$12)</f>
        <v>913789.63199999998</v>
      </c>
      <c r="AJ63" s="5"/>
      <c r="AK63" s="5">
        <f>SUM(AJ63*D63*E63*F63*H63*$AK$12)</f>
        <v>0</v>
      </c>
      <c r="AL63" s="5"/>
      <c r="AM63" s="5">
        <f>SUM(AL63*D63*E63*F63*H63*$AM$12)</f>
        <v>0</v>
      </c>
      <c r="AN63" s="5"/>
      <c r="AO63" s="5">
        <f>SUM(D63*E63*F63*H63*AN63*$AO$12)</f>
        <v>0</v>
      </c>
      <c r="AP63" s="5"/>
      <c r="AQ63" s="5">
        <f>SUM(AP63*D63*E63*F63*H63*$AQ$12)</f>
        <v>0</v>
      </c>
      <c r="AR63" s="5"/>
      <c r="AS63" s="5">
        <f>SUM(AR63*D63*E63*F63*H63*$AS$12)</f>
        <v>0</v>
      </c>
      <c r="AT63" s="5">
        <v>500</v>
      </c>
      <c r="AU63" s="5">
        <f>SUM(AT63*D63*E63*F63*H63*$AU$12)</f>
        <v>6621664</v>
      </c>
      <c r="AV63" s="5">
        <v>1608</v>
      </c>
      <c r="AW63" s="5">
        <f>SUM(AV63*D63*E63*F63*H63*$AW$12)</f>
        <v>21295271.423999999</v>
      </c>
      <c r="AX63" s="11">
        <v>813</v>
      </c>
      <c r="AY63" s="5">
        <f>SUM(AX63*D63*E63*F63*H63*$AY$12)</f>
        <v>10766825.663999999</v>
      </c>
      <c r="AZ63" s="5">
        <v>873</v>
      </c>
      <c r="BA63" s="5">
        <f>SUM(AZ63*D63*E63*F63*H63*$BA$12)</f>
        <v>11561425.343999999</v>
      </c>
      <c r="BB63" s="5">
        <v>544</v>
      </c>
      <c r="BC63" s="5">
        <f>SUM(BB63*D63*E63*F63*H63*$BC$12)</f>
        <v>7204370.4319999991</v>
      </c>
      <c r="BD63" s="5">
        <v>1137</v>
      </c>
      <c r="BE63" s="5">
        <f>BD63*D63*E63*F63*H63*$BE$12</f>
        <v>15057663.935999999</v>
      </c>
      <c r="BF63" s="5">
        <v>585</v>
      </c>
      <c r="BG63" s="5">
        <f>BF63*D63*E63*F63*H63*$BG$12</f>
        <v>7747346.8799999999</v>
      </c>
      <c r="BH63" s="5">
        <v>1077</v>
      </c>
      <c r="BI63" s="5">
        <f>BH63*D63*E63*F63*H63*$BI$12</f>
        <v>14263064.256000001</v>
      </c>
      <c r="BJ63" s="5"/>
      <c r="BK63" s="5">
        <f>SUM(BJ63*D63*E63*F63*H63*$BK$12)</f>
        <v>0</v>
      </c>
      <c r="BL63" s="5"/>
      <c r="BM63" s="5">
        <f>SUM(BL63*D63*E63*F63*H63*$BM$12)</f>
        <v>0</v>
      </c>
      <c r="BN63" s="5"/>
      <c r="BO63" s="5">
        <f>SUM(BN63*D63*E63*F63*H63*$BO$12)</f>
        <v>0</v>
      </c>
      <c r="BP63" s="5"/>
      <c r="BQ63" s="5">
        <f>SUM(BP63*D63*E63*F63*H63*$BQ$12)</f>
        <v>0</v>
      </c>
      <c r="BR63" s="5">
        <v>100</v>
      </c>
      <c r="BS63" s="5">
        <f>SUM(BR63*D63*E63*F63*H63*$BS$12)</f>
        <v>1324332.7999999998</v>
      </c>
      <c r="BT63" s="5">
        <v>109</v>
      </c>
      <c r="BU63" s="5">
        <f>BT63*D63*E63*F63*H63*$BU$12</f>
        <v>1443522.7520000001</v>
      </c>
      <c r="BV63" s="5">
        <v>294</v>
      </c>
      <c r="BW63" s="5">
        <f>SUM(BV63*D63*E63*F63*H63*$BW$12)</f>
        <v>3893538.4319999996</v>
      </c>
      <c r="BX63" s="5">
        <v>185</v>
      </c>
      <c r="BY63" s="5">
        <f>SUM(BX63*D63*E63*F63*H63*$BY$12)</f>
        <v>2450015.6799999997</v>
      </c>
      <c r="BZ63" s="5">
        <v>342</v>
      </c>
      <c r="CA63" s="5">
        <f>SUM(BZ63*D63*E63*F63*H63*$CA$12)</f>
        <v>4529218.175999999</v>
      </c>
      <c r="CB63" s="5">
        <v>245</v>
      </c>
      <c r="CC63" s="5">
        <f>SUM(CB63*D63*E63*F63*H63*$CC$12)</f>
        <v>3244615.36</v>
      </c>
      <c r="CD63" s="5">
        <v>557</v>
      </c>
      <c r="CE63" s="5">
        <f>CD63*D63*E63*F63*H63*$CE$12</f>
        <v>7376533.6960000005</v>
      </c>
      <c r="CF63" s="5">
        <v>700</v>
      </c>
      <c r="CG63" s="5">
        <f>SUM(CF63*D63*E63*F63*H63*$CG$12)</f>
        <v>9270329.5999999996</v>
      </c>
      <c r="CH63" s="5">
        <v>976</v>
      </c>
      <c r="CI63" s="5">
        <f>SUM(CH63*D63*E63*F63*I63*$CI$12)</f>
        <v>15510585.753599999</v>
      </c>
      <c r="CJ63" s="5">
        <v>446</v>
      </c>
      <c r="CK63" s="5">
        <f>SUM(CJ63*D63*E63*F63*I63*$CK$12)</f>
        <v>7087829.1455999995</v>
      </c>
      <c r="CL63" s="5">
        <v>349</v>
      </c>
      <c r="CM63" s="5">
        <f>SUM(CL63*D63*E63*F63*I63*$CM$12)</f>
        <v>5546305.7664000001</v>
      </c>
      <c r="CN63" s="5">
        <v>829</v>
      </c>
      <c r="CO63" s="5">
        <f>SUM(CN63*D63*E63*F63*I63*$CO$12)</f>
        <v>13174462.694399999</v>
      </c>
      <c r="CP63" s="11"/>
      <c r="CQ63" s="5">
        <f>SUM(CP63*D63*E63*F63*I63*$CQ$12)</f>
        <v>0</v>
      </c>
      <c r="CR63" s="5"/>
      <c r="CS63" s="5">
        <f>SUM(CR63*D63*E63*F63*I63*$CS$12)</f>
        <v>0</v>
      </c>
      <c r="CT63" s="5">
        <v>179</v>
      </c>
      <c r="CU63" s="5">
        <f>SUM(CT63*D63*E63*F63*I63*$CU$12)</f>
        <v>2844666.8544000001</v>
      </c>
      <c r="CV63" s="5">
        <v>162</v>
      </c>
      <c r="CW63" s="5">
        <f>SUM(CV63*D63*E63*F63*I63*$CW$12)</f>
        <v>2574502.9632000001</v>
      </c>
      <c r="CX63" s="5">
        <v>713</v>
      </c>
      <c r="CY63" s="5">
        <f>SUM(CX63*D63*E63*F63*I63*$CY$12)</f>
        <v>11330991.436799999</v>
      </c>
      <c r="CZ63" s="5">
        <v>258</v>
      </c>
      <c r="DA63" s="5">
        <f>SUM(CZ63*D63*E63*F63*I63*$DA$12)</f>
        <v>4100134.3488000003</v>
      </c>
      <c r="DB63" s="5">
        <v>100</v>
      </c>
      <c r="DC63" s="5">
        <f>SUM(DB63*D63*E63*F63*I63*$DC$12)</f>
        <v>1589199.3599999999</v>
      </c>
      <c r="DD63" s="5">
        <v>480</v>
      </c>
      <c r="DE63" s="5">
        <f>SUM(DD63*D63*E63*F63*I63*$DE$12)</f>
        <v>7628156.9280000003</v>
      </c>
      <c r="DF63" s="5">
        <v>375</v>
      </c>
      <c r="DG63" s="5">
        <f>SUM(DF63*D63*E63*F63*I63*$DG$12)</f>
        <v>5959497.5999999996</v>
      </c>
      <c r="DH63" s="5">
        <v>1014</v>
      </c>
      <c r="DI63" s="5">
        <f>SUM(DH63*D63*E63*F63*I63*$DI$12)</f>
        <v>16114481.510399999</v>
      </c>
      <c r="DJ63" s="5">
        <v>281</v>
      </c>
      <c r="DK63" s="5">
        <f>SUM(DJ63*D63*E63*F63*I63*$DK$12)</f>
        <v>4465650.2016000003</v>
      </c>
      <c r="DL63" s="5">
        <v>179</v>
      </c>
      <c r="DM63" s="5">
        <f>DL63*D63*E63*F63*I63*$DM$12</f>
        <v>2844666.8544000001</v>
      </c>
      <c r="DN63" s="11">
        <v>21</v>
      </c>
      <c r="DO63" s="5">
        <f>SUM(DN63*D63*E63*F63*I63*$DO$12)</f>
        <v>333731.86560000002</v>
      </c>
      <c r="DP63" s="5">
        <v>10</v>
      </c>
      <c r="DQ63" s="5">
        <f>SUM(DP63*D63*E63*F63*I63*$DQ$12)</f>
        <v>158919.93599999999</v>
      </c>
      <c r="DR63" s="5">
        <v>2</v>
      </c>
      <c r="DS63" s="5">
        <f>SUM(DR63*D63*E63*F63*J63*$DS$12)</f>
        <v>42189.459200000005</v>
      </c>
      <c r="DT63" s="5">
        <v>78</v>
      </c>
      <c r="DU63" s="5">
        <f>SUM(DT63*D63*E63*F63*K63*$DU$12)</f>
        <v>1896255.3792000001</v>
      </c>
      <c r="DV63" s="5"/>
      <c r="DW63" s="5">
        <f>SUM(DV63*D63*E63*F63*H63*$DW$12)</f>
        <v>0</v>
      </c>
      <c r="DX63" s="11">
        <v>47</v>
      </c>
      <c r="DY63" s="5">
        <f>SUM(DX63*D63*E63*F63*H63*$DY$12)</f>
        <v>622436.41599999997</v>
      </c>
      <c r="DZ63" s="5">
        <v>73</v>
      </c>
      <c r="EA63" s="5">
        <f>SUM(DZ63*D63*E63*F63*H63*$EA$12)</f>
        <v>966762.9439999999</v>
      </c>
      <c r="EB63" s="5"/>
      <c r="EC63" s="5">
        <f>SUM(EB63*D63*E63*F63*H63*$EC$12)</f>
        <v>0</v>
      </c>
      <c r="ED63" s="5"/>
      <c r="EE63" s="5">
        <f t="shared" si="61"/>
        <v>0</v>
      </c>
      <c r="EF63" s="107"/>
      <c r="EG63" s="106">
        <f t="shared" si="64"/>
        <v>0</v>
      </c>
      <c r="EH63" s="108">
        <f t="shared" si="65"/>
        <v>18592</v>
      </c>
      <c r="EI63" s="108">
        <f t="shared" si="65"/>
        <v>264709910.34880006</v>
      </c>
    </row>
    <row r="64" spans="1:139" s="17" customFormat="1" ht="45" x14ac:dyDescent="0.25">
      <c r="A64" s="19"/>
      <c r="B64" s="19">
        <v>33</v>
      </c>
      <c r="C64" s="10" t="s">
        <v>212</v>
      </c>
      <c r="D64" s="9">
        <v>11480</v>
      </c>
      <c r="E64" s="4">
        <v>3.39</v>
      </c>
      <c r="F64" s="6">
        <v>1</v>
      </c>
      <c r="G64" s="6"/>
      <c r="H64" s="9">
        <v>1.4</v>
      </c>
      <c r="I64" s="9">
        <v>1.68</v>
      </c>
      <c r="J64" s="9">
        <v>2.23</v>
      </c>
      <c r="K64" s="9">
        <v>2.57</v>
      </c>
      <c r="L64" s="5"/>
      <c r="M64" s="5">
        <f t="shared" si="62"/>
        <v>0</v>
      </c>
      <c r="N64" s="5"/>
      <c r="O64" s="5">
        <f>N64*D64*E64*F64*H64*$O$12</f>
        <v>0</v>
      </c>
      <c r="P64" s="11"/>
      <c r="Q64" s="5">
        <f>P64*D64*E64*F64*H64*$Q$12</f>
        <v>0</v>
      </c>
      <c r="R64" s="5"/>
      <c r="S64" s="5">
        <f>SUM(R64*D64*E64*F64*H64*$S$12)</f>
        <v>0</v>
      </c>
      <c r="T64" s="11"/>
      <c r="U64" s="11">
        <f>SUM(T64*D64*E64*F64*H64*$U$12)</f>
        <v>0</v>
      </c>
      <c r="V64" s="5"/>
      <c r="W64" s="5">
        <f t="shared" si="63"/>
        <v>0</v>
      </c>
      <c r="X64" s="5"/>
      <c r="Y64" s="5">
        <f>SUM(X64*D64*E64*F64*H64*$Y$12)</f>
        <v>0</v>
      </c>
      <c r="Z64" s="5"/>
      <c r="AA64" s="5">
        <f>SUM(Z64*D64*E64*F64*H64*$AA$12)</f>
        <v>0</v>
      </c>
      <c r="AB64" s="5"/>
      <c r="AC64" s="5">
        <f>SUM(AB64*D64*E64*F64*I64*$AC$12)</f>
        <v>0</v>
      </c>
      <c r="AD64" s="11"/>
      <c r="AE64" s="5">
        <f>SUM(AD64*D64*E64*F64*I64*$AE$12)</f>
        <v>0</v>
      </c>
      <c r="AF64" s="5"/>
      <c r="AG64" s="5">
        <f>SUM(AF64*D64*E64*F64*H64*$AG$12)</f>
        <v>0</v>
      </c>
      <c r="AH64" s="11"/>
      <c r="AI64" s="11">
        <f>SUM(AH64*D64*E64*F64*H64*$AI$12)</f>
        <v>0</v>
      </c>
      <c r="AJ64" s="5"/>
      <c r="AK64" s="5">
        <f>SUM(AJ64*D64*E64*F64*H64*$AK$12)</f>
        <v>0</v>
      </c>
      <c r="AL64" s="5"/>
      <c r="AM64" s="5">
        <f>SUM(AL64*D64*E64*F64*H64*$AM$12)</f>
        <v>0</v>
      </c>
      <c r="AN64" s="5"/>
      <c r="AO64" s="5">
        <f>SUM(D64*E64*F64*H64*AN64*$AO$12)</f>
        <v>0</v>
      </c>
      <c r="AP64" s="5"/>
      <c r="AQ64" s="5">
        <f>SUM(AP64*D64*E64*F64*H64*$AQ$12)</f>
        <v>0</v>
      </c>
      <c r="AR64" s="5"/>
      <c r="AS64" s="5">
        <f>SUM(AR64*D64*E64*F64*H64*$AS$12)</f>
        <v>0</v>
      </c>
      <c r="AT64" s="5"/>
      <c r="AU64" s="5">
        <f>SUM(AT64*D64*E64*F64*H64*$AU$12)</f>
        <v>0</v>
      </c>
      <c r="AV64" s="5"/>
      <c r="AW64" s="5">
        <f>SUM(AV64*D64*E64*F64*H64*$AW$12)</f>
        <v>0</v>
      </c>
      <c r="AX64" s="5"/>
      <c r="AY64" s="5">
        <f>SUM(AX64*D64*E64*F64*H64*$AY$12)</f>
        <v>0</v>
      </c>
      <c r="AZ64" s="5"/>
      <c r="BA64" s="5">
        <f>SUM(AZ64*D64*E64*F64*H64*$BA$12)</f>
        <v>0</v>
      </c>
      <c r="BB64" s="5"/>
      <c r="BC64" s="5">
        <f>SUM(BB64*D64*E64*F64*H64*$BC$12)</f>
        <v>0</v>
      </c>
      <c r="BD64" s="5"/>
      <c r="BE64" s="5">
        <f>BD64*D64*E64*F64*H64*$BE$12</f>
        <v>0</v>
      </c>
      <c r="BF64" s="5"/>
      <c r="BG64" s="5">
        <f>BF64*D64*E64*F64*H64*$BG$12</f>
        <v>0</v>
      </c>
      <c r="BH64" s="5"/>
      <c r="BI64" s="5">
        <f>BH64*D64*E64*F64*H64*$BI$12</f>
        <v>0</v>
      </c>
      <c r="BJ64" s="5"/>
      <c r="BK64" s="5">
        <f>SUM(BJ64*D64*E64*F64*H64*$BK$12)</f>
        <v>0</v>
      </c>
      <c r="BL64" s="5"/>
      <c r="BM64" s="5">
        <f>SUM(BL64*D64*E64*F64*H64*$BM$12)</f>
        <v>0</v>
      </c>
      <c r="BN64" s="5"/>
      <c r="BO64" s="5">
        <f>SUM(BN64*D64*E64*F64*H64*$BO$12)</f>
        <v>0</v>
      </c>
      <c r="BP64" s="5"/>
      <c r="BQ64" s="5">
        <f>SUM(BP64*D64*E64*F64*H64*$BQ$12)</f>
        <v>0</v>
      </c>
      <c r="BR64" s="5"/>
      <c r="BS64" s="5">
        <f>SUM(BR64*D64*E64*F64*H64*$BS$12)</f>
        <v>0</v>
      </c>
      <c r="BT64" s="5"/>
      <c r="BU64" s="5">
        <f>BT64*D64*E64*F64*H64*$BU$12</f>
        <v>0</v>
      </c>
      <c r="BV64" s="5"/>
      <c r="BW64" s="5">
        <f>SUM(BV64*D64*E64*F64*H64*$BW$12)</f>
        <v>0</v>
      </c>
      <c r="BX64" s="5"/>
      <c r="BY64" s="5">
        <f>SUM(BX64*D64*E64*F64*H64*$BY$12)</f>
        <v>0</v>
      </c>
      <c r="BZ64" s="5"/>
      <c r="CA64" s="5">
        <f>SUM(BZ64*D64*E64*F64*H64*$CA$12)</f>
        <v>0</v>
      </c>
      <c r="CB64" s="5"/>
      <c r="CC64" s="5">
        <f>SUM(CB64*D64*E64*F64*H64*$CC$12)</f>
        <v>0</v>
      </c>
      <c r="CD64" s="5"/>
      <c r="CE64" s="5">
        <f>CD64*D64*E64*F64*H64*$CE$12</f>
        <v>0</v>
      </c>
      <c r="CF64" s="5"/>
      <c r="CG64" s="5">
        <f>SUM(CF64*D64*E64*F64*H64*$CG$12)</f>
        <v>0</v>
      </c>
      <c r="CH64" s="5"/>
      <c r="CI64" s="5">
        <f>SUM(CH64*D64*E64*F64*I64*$CI$12)</f>
        <v>0</v>
      </c>
      <c r="CJ64" s="5"/>
      <c r="CK64" s="5">
        <f>SUM(CJ64*D64*E64*F64*I64*$CK$12)</f>
        <v>0</v>
      </c>
      <c r="CL64" s="5"/>
      <c r="CM64" s="5">
        <f>SUM(CL64*D64*E64*F64*I64*$CM$12)</f>
        <v>0</v>
      </c>
      <c r="CN64" s="5"/>
      <c r="CO64" s="5">
        <f>SUM(CN64*D64*E64*F64*I64*$CO$12)</f>
        <v>0</v>
      </c>
      <c r="CP64" s="11"/>
      <c r="CQ64" s="5">
        <f>SUM(CP64*D64*E64*F64*I64*$CQ$12)</f>
        <v>0</v>
      </c>
      <c r="CR64" s="5"/>
      <c r="CS64" s="5">
        <f>SUM(CR64*D64*E64*F64*I64*$CS$12)</f>
        <v>0</v>
      </c>
      <c r="CT64" s="5"/>
      <c r="CU64" s="5">
        <f>SUM(CT64*D64*E64*F64*I64*$CU$12)</f>
        <v>0</v>
      </c>
      <c r="CV64" s="5"/>
      <c r="CW64" s="5">
        <f>SUM(CV64*D64*E64*F64*I64*$CW$12)</f>
        <v>0</v>
      </c>
      <c r="CX64" s="5"/>
      <c r="CY64" s="5">
        <f>SUM(CX64*D64*E64*F64*I64*$CY$12)</f>
        <v>0</v>
      </c>
      <c r="CZ64" s="5"/>
      <c r="DA64" s="5">
        <f>SUM(CZ64*D64*E64*F64*I64*$DA$12)</f>
        <v>0</v>
      </c>
      <c r="DB64" s="5"/>
      <c r="DC64" s="5">
        <f>SUM(DB64*D64*E64*F64*I64*$DC$12)</f>
        <v>0</v>
      </c>
      <c r="DD64" s="5"/>
      <c r="DE64" s="5">
        <f>SUM(DD64*D64*E64*F64*I64*$DE$12)</f>
        <v>0</v>
      </c>
      <c r="DF64" s="5"/>
      <c r="DG64" s="5">
        <f>SUM(DF64*D64*E64*F64*I64*$DG$12)</f>
        <v>0</v>
      </c>
      <c r="DH64" s="5"/>
      <c r="DI64" s="5">
        <f>SUM(DH64*D64*E64*F64*I64*$DI$12)</f>
        <v>0</v>
      </c>
      <c r="DJ64" s="5"/>
      <c r="DK64" s="5">
        <f>SUM(DJ64*D64*E64*F64*I64*$DK$12)</f>
        <v>0</v>
      </c>
      <c r="DL64" s="5"/>
      <c r="DM64" s="5">
        <f>DL64*D64*E64*F64*I64*$DM$12</f>
        <v>0</v>
      </c>
      <c r="DN64" s="11"/>
      <c r="DO64" s="5">
        <f>SUM(DN64*D64*E64*F64*I64*$DO$12)</f>
        <v>0</v>
      </c>
      <c r="DP64" s="5"/>
      <c r="DQ64" s="5">
        <f>SUM(DP64*D64*E64*F64*I64*$DQ$12)</f>
        <v>0</v>
      </c>
      <c r="DR64" s="5"/>
      <c r="DS64" s="5">
        <f>SUM(DR64*D64*E64*F64*J64*$DS$12)</f>
        <v>0</v>
      </c>
      <c r="DT64" s="5"/>
      <c r="DU64" s="5">
        <f>SUM(DT64*D64*E64*F64*K64*$DU$12)</f>
        <v>0</v>
      </c>
      <c r="DV64" s="5"/>
      <c r="DW64" s="5">
        <f>SUM(DV64*D64*E64*F64*H64*$DW$12)</f>
        <v>0</v>
      </c>
      <c r="DX64" s="11"/>
      <c r="DY64" s="5">
        <f>SUM(DX64*D64*E64*F64*H64*$DY$12)</f>
        <v>0</v>
      </c>
      <c r="DZ64" s="5"/>
      <c r="EA64" s="5">
        <f>SUM(DZ64*D64*E64*F64*H64*$EA$12)</f>
        <v>0</v>
      </c>
      <c r="EB64" s="5"/>
      <c r="EC64" s="5">
        <f>SUM(EB64*D64*E64*F64*H64*$EC$12)</f>
        <v>0</v>
      </c>
      <c r="ED64" s="5"/>
      <c r="EE64" s="5">
        <f t="shared" si="61"/>
        <v>0</v>
      </c>
      <c r="EF64" s="107"/>
      <c r="EG64" s="106">
        <f t="shared" si="64"/>
        <v>0</v>
      </c>
      <c r="EH64" s="108">
        <f t="shared" si="65"/>
        <v>0</v>
      </c>
      <c r="EI64" s="108">
        <f t="shared" si="65"/>
        <v>0</v>
      </c>
    </row>
    <row r="65" spans="1:139" s="109" customFormat="1" ht="120" x14ac:dyDescent="0.25">
      <c r="A65" s="19"/>
      <c r="B65" s="19">
        <v>34</v>
      </c>
      <c r="C65" s="10" t="s">
        <v>213</v>
      </c>
      <c r="D65" s="9">
        <v>11480</v>
      </c>
      <c r="E65" s="4">
        <v>5.07</v>
      </c>
      <c r="F65" s="6">
        <v>1</v>
      </c>
      <c r="G65" s="6"/>
      <c r="H65" s="9">
        <v>1.4</v>
      </c>
      <c r="I65" s="9">
        <v>1.68</v>
      </c>
      <c r="J65" s="9">
        <v>2.23</v>
      </c>
      <c r="K65" s="9">
        <v>2.57</v>
      </c>
      <c r="L65" s="5"/>
      <c r="M65" s="5">
        <f t="shared" si="62"/>
        <v>0</v>
      </c>
      <c r="N65" s="5"/>
      <c r="O65" s="5">
        <f>N65*D65*E65*F65*H65*$O$12</f>
        <v>0</v>
      </c>
      <c r="P65" s="11"/>
      <c r="Q65" s="5">
        <f>P65*D65*E65*F65*H65*$Q$12</f>
        <v>0</v>
      </c>
      <c r="R65" s="5"/>
      <c r="S65" s="5">
        <f>SUM(R65*D65*E65*F65*H65*$S$12)</f>
        <v>0</v>
      </c>
      <c r="T65" s="11"/>
      <c r="U65" s="11">
        <f>SUM(T65*D65*E65*F65*H65*$U$12)</f>
        <v>0</v>
      </c>
      <c r="V65" s="5"/>
      <c r="W65" s="5">
        <f t="shared" si="63"/>
        <v>0</v>
      </c>
      <c r="X65" s="5"/>
      <c r="Y65" s="5">
        <f>SUM(X65*D65*E65*F65*H65*$Y$12)</f>
        <v>0</v>
      </c>
      <c r="Z65" s="5"/>
      <c r="AA65" s="5">
        <f>SUM(Z65*D65*E65*F65*H65*$AA$12)</f>
        <v>0</v>
      </c>
      <c r="AB65" s="5"/>
      <c r="AC65" s="5">
        <f>SUM(AB65*D65*E65*F65*I65*$AC$12)</f>
        <v>0</v>
      </c>
      <c r="AD65" s="11"/>
      <c r="AE65" s="5">
        <f>SUM(AD65*D65*E65*F65*I65*$AE$12)</f>
        <v>0</v>
      </c>
      <c r="AF65" s="5"/>
      <c r="AG65" s="5">
        <f>SUM(AF65*D65*E65*F65*H65*$AG$12)</f>
        <v>0</v>
      </c>
      <c r="AH65" s="11"/>
      <c r="AI65" s="11">
        <f>SUM(AH65*D65*E65*F65*H65*$AI$12)</f>
        <v>0</v>
      </c>
      <c r="AJ65" s="5"/>
      <c r="AK65" s="5">
        <f>SUM(AJ65*D65*E65*F65*H65*$AK$12)</f>
        <v>0</v>
      </c>
      <c r="AL65" s="7"/>
      <c r="AM65" s="5">
        <f>SUM(AL65*D65*E65*F65*H65*$AM$12)</f>
        <v>0</v>
      </c>
      <c r="AN65" s="5"/>
      <c r="AO65" s="5">
        <f>SUM(D65*E65*F65*H65*AN65*$AO$12)</f>
        <v>0</v>
      </c>
      <c r="AP65" s="5"/>
      <c r="AQ65" s="5">
        <f>SUM(AP65*D65*E65*F65*H65*$AQ$12)</f>
        <v>0</v>
      </c>
      <c r="AR65" s="5"/>
      <c r="AS65" s="5">
        <f>SUM(AR65*D65*E65*F65*H65*$AS$12)</f>
        <v>0</v>
      </c>
      <c r="AT65" s="5"/>
      <c r="AU65" s="5">
        <f>SUM(AT65*D65*E65*F65*H65*$AU$12)</f>
        <v>0</v>
      </c>
      <c r="AV65" s="5"/>
      <c r="AW65" s="5">
        <f>SUM(AV65*D65*E65*F65*H65*$AW$12)</f>
        <v>0</v>
      </c>
      <c r="AX65" s="5"/>
      <c r="AY65" s="5">
        <f>SUM(AX65*D65*E65*F65*H65*$AY$12)</f>
        <v>0</v>
      </c>
      <c r="AZ65" s="5"/>
      <c r="BA65" s="5">
        <f>SUM(AZ65*D65*E65*F65*H65*$BA$12)</f>
        <v>0</v>
      </c>
      <c r="BB65" s="5"/>
      <c r="BC65" s="5">
        <f>SUM(BB65*D65*E65*F65*H65*$BC$12)</f>
        <v>0</v>
      </c>
      <c r="BD65" s="5"/>
      <c r="BE65" s="5">
        <f>BD65*D65*E65*F65*H65*$BE$12</f>
        <v>0</v>
      </c>
      <c r="BF65" s="5"/>
      <c r="BG65" s="5">
        <f>BF65*D65*E65*F65*H65*$BG$12</f>
        <v>0</v>
      </c>
      <c r="BH65" s="5"/>
      <c r="BI65" s="5">
        <f>BH65*D65*E65*F65*H65*$BI$12</f>
        <v>0</v>
      </c>
      <c r="BJ65" s="5"/>
      <c r="BK65" s="5">
        <f>SUM(BJ65*D65*E65*F65*H65*$BK$12)</f>
        <v>0</v>
      </c>
      <c r="BL65" s="5"/>
      <c r="BM65" s="5">
        <f>SUM(BL65*D65*E65*F65*H65*$BM$12)</f>
        <v>0</v>
      </c>
      <c r="BN65" s="5"/>
      <c r="BO65" s="5">
        <f>SUM(BN65*D65*E65*F65*H65*$BO$12)</f>
        <v>0</v>
      </c>
      <c r="BP65" s="5"/>
      <c r="BQ65" s="5">
        <f>SUM(BP65*D65*E65*F65*H65*$BQ$12)</f>
        <v>0</v>
      </c>
      <c r="BR65" s="5"/>
      <c r="BS65" s="5">
        <f>SUM(BR65*D65*E65*F65*H65*$BS$12)</f>
        <v>0</v>
      </c>
      <c r="BT65" s="5"/>
      <c r="BU65" s="5">
        <f>BT65*D65*E65*F65*H65*$BU$12</f>
        <v>0</v>
      </c>
      <c r="BV65" s="5"/>
      <c r="BW65" s="5">
        <f>SUM(BV65*D65*E65*F65*H65*$BW$12)</f>
        <v>0</v>
      </c>
      <c r="BX65" s="5"/>
      <c r="BY65" s="5">
        <f>SUM(BX65*D65*E65*F65*H65*$BY$12)</f>
        <v>0</v>
      </c>
      <c r="BZ65" s="5"/>
      <c r="CA65" s="5">
        <f>SUM(BZ65*D65*E65*F65*H65*$CA$12)</f>
        <v>0</v>
      </c>
      <c r="CB65" s="5"/>
      <c r="CC65" s="5">
        <f>SUM(CB65*D65*E65*F65*H65*$CC$12)</f>
        <v>0</v>
      </c>
      <c r="CD65" s="5"/>
      <c r="CE65" s="5">
        <f>CD65*D65*E65*F65*H65*$CE$12</f>
        <v>0</v>
      </c>
      <c r="CF65" s="5"/>
      <c r="CG65" s="5">
        <f>SUM(CF65*D65*E65*F65*H65*$CG$12)</f>
        <v>0</v>
      </c>
      <c r="CH65" s="5"/>
      <c r="CI65" s="5">
        <f>SUM(CH65*D65*E65*F65*I65*$CI$12)</f>
        <v>0</v>
      </c>
      <c r="CJ65" s="5"/>
      <c r="CK65" s="5">
        <f>SUM(CJ65*D65*E65*F65*I65*$CK$12)</f>
        <v>0</v>
      </c>
      <c r="CL65" s="5"/>
      <c r="CM65" s="5">
        <f>SUM(CL65*D65*E65*F65*I65*$CM$12)</f>
        <v>0</v>
      </c>
      <c r="CN65" s="5"/>
      <c r="CO65" s="5">
        <f>SUM(CN65*D65*E65*F65*I65*$CO$12)</f>
        <v>0</v>
      </c>
      <c r="CP65" s="11"/>
      <c r="CQ65" s="5">
        <f>SUM(CP65*D65*E65*F65*I65*$CQ$12)</f>
        <v>0</v>
      </c>
      <c r="CR65" s="5"/>
      <c r="CS65" s="5">
        <f>SUM(CR65*D65*E65*F65*I65*$CS$12)</f>
        <v>0</v>
      </c>
      <c r="CT65" s="5"/>
      <c r="CU65" s="5">
        <f>SUM(CT65*D65*E65*F65*I65*$CU$12)</f>
        <v>0</v>
      </c>
      <c r="CV65" s="5"/>
      <c r="CW65" s="5">
        <f>SUM(CV65*D65*E65*F65*I65*$CW$12)</f>
        <v>0</v>
      </c>
      <c r="CX65" s="5"/>
      <c r="CY65" s="5">
        <f>SUM(CX65*D65*E65*F65*I65*$CY$12)</f>
        <v>0</v>
      </c>
      <c r="CZ65" s="5"/>
      <c r="DA65" s="5">
        <f>SUM(CZ65*D65*E65*F65*I65*$DA$12)</f>
        <v>0</v>
      </c>
      <c r="DB65" s="5"/>
      <c r="DC65" s="5">
        <f>SUM(DB65*D65*E65*F65*I65*$DC$12)</f>
        <v>0</v>
      </c>
      <c r="DD65" s="5"/>
      <c r="DE65" s="5">
        <f>SUM(DD65*D65*E65*F65*I65*$DE$12)</f>
        <v>0</v>
      </c>
      <c r="DF65" s="5"/>
      <c r="DG65" s="5">
        <f>SUM(DF65*D65*E65*F65*I65*$DG$12)</f>
        <v>0</v>
      </c>
      <c r="DH65" s="5"/>
      <c r="DI65" s="5">
        <f>SUM(DH65*D65*E65*F65*I65*$DI$12)</f>
        <v>0</v>
      </c>
      <c r="DJ65" s="5"/>
      <c r="DK65" s="5">
        <f>SUM(DJ65*D65*E65*F65*I65*$DK$12)</f>
        <v>0</v>
      </c>
      <c r="DL65" s="5"/>
      <c r="DM65" s="5">
        <f>DL65*D65*E65*F65*I65*$DM$12</f>
        <v>0</v>
      </c>
      <c r="DN65" s="11"/>
      <c r="DO65" s="5">
        <f>SUM(DN65*D65*E65*F65*I65*$DO$12)</f>
        <v>0</v>
      </c>
      <c r="DP65" s="5"/>
      <c r="DQ65" s="5">
        <f>SUM(DP65*D65*E65*F65*I65*$DQ$12)</f>
        <v>0</v>
      </c>
      <c r="DR65" s="5"/>
      <c r="DS65" s="5">
        <f>SUM(DR65*D65*E65*F65*J65*$DS$12)</f>
        <v>0</v>
      </c>
      <c r="DT65" s="5"/>
      <c r="DU65" s="5">
        <f>SUM(DT65*D65*E65*F65*K65*$DU$12)</f>
        <v>0</v>
      </c>
      <c r="DV65" s="7"/>
      <c r="DW65" s="5">
        <f>SUM(DV65*D65*E65*F65*H65*$DW$12)</f>
        <v>0</v>
      </c>
      <c r="DX65" s="11"/>
      <c r="DY65" s="5">
        <f>SUM(DX65*D65*E65*F65*H65*$DY$12)</f>
        <v>0</v>
      </c>
      <c r="DZ65" s="5"/>
      <c r="EA65" s="5">
        <f>SUM(DZ65*D65*E65*F65*H65*$EA$12)</f>
        <v>0</v>
      </c>
      <c r="EB65" s="5"/>
      <c r="EC65" s="5">
        <f>SUM(EB65*D65*E65*F65*H65*$EC$12)</f>
        <v>0</v>
      </c>
      <c r="ED65" s="5"/>
      <c r="EE65" s="5">
        <f t="shared" si="61"/>
        <v>0</v>
      </c>
      <c r="EF65" s="107"/>
      <c r="EG65" s="106">
        <f t="shared" si="64"/>
        <v>0</v>
      </c>
      <c r="EH65" s="108">
        <f t="shared" si="65"/>
        <v>0</v>
      </c>
      <c r="EI65" s="108">
        <f t="shared" si="65"/>
        <v>0</v>
      </c>
    </row>
    <row r="66" spans="1:139" s="109" customFormat="1" ht="14.25" x14ac:dyDescent="0.2">
      <c r="A66" s="50">
        <v>14</v>
      </c>
      <c r="B66" s="50"/>
      <c r="C66" s="54" t="s">
        <v>214</v>
      </c>
      <c r="D66" s="55">
        <v>11480</v>
      </c>
      <c r="E66" s="51">
        <v>1.7</v>
      </c>
      <c r="F66" s="46">
        <v>1</v>
      </c>
      <c r="G66" s="2"/>
      <c r="H66" s="55">
        <v>1.4</v>
      </c>
      <c r="I66" s="55">
        <v>1.68</v>
      </c>
      <c r="J66" s="55">
        <v>2.23</v>
      </c>
      <c r="K66" s="55">
        <v>2.57</v>
      </c>
      <c r="L66" s="7">
        <f>SUM(L67:L68)</f>
        <v>0</v>
      </c>
      <c r="M66" s="7">
        <f t="shared" ref="M66:DK66" si="503">SUM(M67:M68)</f>
        <v>0</v>
      </c>
      <c r="N66" s="7">
        <f t="shared" si="503"/>
        <v>0</v>
      </c>
      <c r="O66" s="7">
        <f t="shared" si="503"/>
        <v>0</v>
      </c>
      <c r="P66" s="40">
        <f t="shared" si="503"/>
        <v>0</v>
      </c>
      <c r="Q66" s="7">
        <f t="shared" si="503"/>
        <v>0</v>
      </c>
      <c r="R66" s="7">
        <f t="shared" si="503"/>
        <v>0</v>
      </c>
      <c r="S66" s="7">
        <f t="shared" si="503"/>
        <v>0</v>
      </c>
      <c r="T66" s="52">
        <f t="shared" si="503"/>
        <v>0</v>
      </c>
      <c r="U66" s="52">
        <f t="shared" si="503"/>
        <v>0</v>
      </c>
      <c r="V66" s="7">
        <f t="shared" si="503"/>
        <v>0</v>
      </c>
      <c r="W66" s="7">
        <f t="shared" si="503"/>
        <v>0</v>
      </c>
      <c r="X66" s="7">
        <f t="shared" si="503"/>
        <v>0</v>
      </c>
      <c r="Y66" s="7">
        <f t="shared" si="503"/>
        <v>0</v>
      </c>
      <c r="Z66" s="7">
        <f t="shared" si="503"/>
        <v>0</v>
      </c>
      <c r="AA66" s="7">
        <f t="shared" si="503"/>
        <v>0</v>
      </c>
      <c r="AB66" s="7">
        <v>0</v>
      </c>
      <c r="AC66" s="7">
        <f t="shared" si="503"/>
        <v>0</v>
      </c>
      <c r="AD66" s="40">
        <f t="shared" si="503"/>
        <v>0</v>
      </c>
      <c r="AE66" s="7">
        <f t="shared" si="503"/>
        <v>0</v>
      </c>
      <c r="AF66" s="7">
        <f t="shared" si="503"/>
        <v>145</v>
      </c>
      <c r="AG66" s="7">
        <f t="shared" si="503"/>
        <v>6333171.5999999996</v>
      </c>
      <c r="AH66" s="52">
        <f t="shared" si="503"/>
        <v>0</v>
      </c>
      <c r="AI66" s="52">
        <f t="shared" si="503"/>
        <v>0</v>
      </c>
      <c r="AJ66" s="7">
        <f>SUM(AJ67:AJ68)</f>
        <v>0</v>
      </c>
      <c r="AK66" s="7">
        <f>SUM(AK67:AK68)</f>
        <v>0</v>
      </c>
      <c r="AL66" s="7">
        <f>SUM(AL67:AL68)</f>
        <v>0</v>
      </c>
      <c r="AM66" s="7">
        <f>SUM(AM67:AM68)</f>
        <v>0</v>
      </c>
      <c r="AN66" s="7">
        <f t="shared" si="503"/>
        <v>0</v>
      </c>
      <c r="AO66" s="7">
        <f t="shared" si="503"/>
        <v>0</v>
      </c>
      <c r="AP66" s="7">
        <f t="shared" si="503"/>
        <v>0</v>
      </c>
      <c r="AQ66" s="7">
        <f t="shared" si="503"/>
        <v>0</v>
      </c>
      <c r="AR66" s="7">
        <f t="shared" si="503"/>
        <v>0</v>
      </c>
      <c r="AS66" s="7">
        <f t="shared" si="503"/>
        <v>0</v>
      </c>
      <c r="AT66" s="7">
        <f t="shared" si="503"/>
        <v>0</v>
      </c>
      <c r="AU66" s="7">
        <f>SUM(AU67:AU68)</f>
        <v>0</v>
      </c>
      <c r="AV66" s="7">
        <f t="shared" ref="AV66" si="504">SUM(AV67:AV68)</f>
        <v>0</v>
      </c>
      <c r="AW66" s="7">
        <f>SUM(AW67:AW68)</f>
        <v>0</v>
      </c>
      <c r="AX66" s="7">
        <v>0</v>
      </c>
      <c r="AY66" s="7">
        <f t="shared" ref="AY66:CH66" si="505">SUM(AY67:AY68)</f>
        <v>0</v>
      </c>
      <c r="AZ66" s="7">
        <f t="shared" si="505"/>
        <v>0</v>
      </c>
      <c r="BA66" s="7">
        <f t="shared" si="505"/>
        <v>0</v>
      </c>
      <c r="BB66" s="7">
        <f t="shared" si="505"/>
        <v>0</v>
      </c>
      <c r="BC66" s="7">
        <f t="shared" si="505"/>
        <v>0</v>
      </c>
      <c r="BD66" s="7">
        <f t="shared" si="505"/>
        <v>0</v>
      </c>
      <c r="BE66" s="7">
        <f t="shared" si="505"/>
        <v>0</v>
      </c>
      <c r="BF66" s="7">
        <f t="shared" si="505"/>
        <v>0</v>
      </c>
      <c r="BG66" s="7">
        <f t="shared" si="505"/>
        <v>0</v>
      </c>
      <c r="BH66" s="7">
        <f t="shared" si="505"/>
        <v>0</v>
      </c>
      <c r="BI66" s="7">
        <f t="shared" si="505"/>
        <v>0</v>
      </c>
      <c r="BJ66" s="7">
        <f t="shared" si="505"/>
        <v>0</v>
      </c>
      <c r="BK66" s="7">
        <f t="shared" si="505"/>
        <v>0</v>
      </c>
      <c r="BL66" s="7">
        <f t="shared" si="505"/>
        <v>0</v>
      </c>
      <c r="BM66" s="7">
        <f t="shared" si="505"/>
        <v>0</v>
      </c>
      <c r="BN66" s="7">
        <f t="shared" si="505"/>
        <v>0</v>
      </c>
      <c r="BO66" s="7">
        <f t="shared" si="505"/>
        <v>0</v>
      </c>
      <c r="BP66" s="7">
        <f t="shared" si="505"/>
        <v>0</v>
      </c>
      <c r="BQ66" s="7">
        <f t="shared" si="505"/>
        <v>0</v>
      </c>
      <c r="BR66" s="7">
        <f t="shared" si="505"/>
        <v>0</v>
      </c>
      <c r="BS66" s="7">
        <f t="shared" si="505"/>
        <v>0</v>
      </c>
      <c r="BT66" s="7">
        <f t="shared" si="505"/>
        <v>0</v>
      </c>
      <c r="BU66" s="7">
        <f t="shared" si="505"/>
        <v>0</v>
      </c>
      <c r="BV66" s="7">
        <f t="shared" si="505"/>
        <v>0</v>
      </c>
      <c r="BW66" s="7">
        <f t="shared" si="505"/>
        <v>0</v>
      </c>
      <c r="BX66" s="7">
        <f t="shared" si="505"/>
        <v>0</v>
      </c>
      <c r="BY66" s="7">
        <f t="shared" si="505"/>
        <v>0</v>
      </c>
      <c r="BZ66" s="7">
        <f t="shared" si="505"/>
        <v>0</v>
      </c>
      <c r="CA66" s="7">
        <f t="shared" si="505"/>
        <v>0</v>
      </c>
      <c r="CB66" s="7">
        <f t="shared" si="505"/>
        <v>0</v>
      </c>
      <c r="CC66" s="7">
        <f t="shared" si="505"/>
        <v>0</v>
      </c>
      <c r="CD66" s="7">
        <f t="shared" si="505"/>
        <v>0</v>
      </c>
      <c r="CE66" s="7">
        <f t="shared" si="505"/>
        <v>0</v>
      </c>
      <c r="CF66" s="7">
        <f t="shared" si="505"/>
        <v>0</v>
      </c>
      <c r="CG66" s="7">
        <f t="shared" si="505"/>
        <v>0</v>
      </c>
      <c r="CH66" s="7">
        <f t="shared" si="505"/>
        <v>0</v>
      </c>
      <c r="CI66" s="7">
        <f t="shared" si="503"/>
        <v>0</v>
      </c>
      <c r="CJ66" s="7">
        <f>SUM(CJ67:CJ68)</f>
        <v>0</v>
      </c>
      <c r="CK66" s="7">
        <f>SUM(CK67:CK68)</f>
        <v>0</v>
      </c>
      <c r="CL66" s="7">
        <f>SUM(CL67:CL68)</f>
        <v>0</v>
      </c>
      <c r="CM66" s="7">
        <f>SUM(CM67:CM68)</f>
        <v>0</v>
      </c>
      <c r="CN66" s="7">
        <f t="shared" si="503"/>
        <v>0</v>
      </c>
      <c r="CO66" s="7">
        <f t="shared" si="503"/>
        <v>0</v>
      </c>
      <c r="CP66" s="40">
        <f>SUM(CP67:CP68)</f>
        <v>0</v>
      </c>
      <c r="CQ66" s="7">
        <f>SUM(CQ67:CQ68)</f>
        <v>0</v>
      </c>
      <c r="CR66" s="7">
        <f t="shared" si="503"/>
        <v>0</v>
      </c>
      <c r="CS66" s="7">
        <f t="shared" si="503"/>
        <v>0</v>
      </c>
      <c r="CT66" s="7">
        <f>SUM(CT67:CT68)</f>
        <v>0</v>
      </c>
      <c r="CU66" s="7">
        <f>SUM(CU67:CU68)</f>
        <v>0</v>
      </c>
      <c r="CV66" s="7">
        <f>SUM(CV67:CV68)</f>
        <v>0</v>
      </c>
      <c r="CW66" s="7">
        <f>SUM(CW67:CW68)</f>
        <v>0</v>
      </c>
      <c r="CX66" s="7">
        <f t="shared" si="503"/>
        <v>0</v>
      </c>
      <c r="CY66" s="7">
        <f t="shared" si="503"/>
        <v>0</v>
      </c>
      <c r="CZ66" s="7">
        <f t="shared" si="503"/>
        <v>0</v>
      </c>
      <c r="DA66" s="7">
        <f t="shared" si="503"/>
        <v>0</v>
      </c>
      <c r="DB66" s="7">
        <f t="shared" si="503"/>
        <v>0</v>
      </c>
      <c r="DC66" s="7">
        <f t="shared" si="503"/>
        <v>0</v>
      </c>
      <c r="DD66" s="7">
        <f t="shared" si="503"/>
        <v>0</v>
      </c>
      <c r="DE66" s="7">
        <f t="shared" si="503"/>
        <v>0</v>
      </c>
      <c r="DF66" s="7">
        <f t="shared" si="503"/>
        <v>0</v>
      </c>
      <c r="DG66" s="7">
        <f t="shared" si="503"/>
        <v>0</v>
      </c>
      <c r="DH66" s="7">
        <f t="shared" si="503"/>
        <v>0</v>
      </c>
      <c r="DI66" s="7">
        <f t="shared" si="503"/>
        <v>0</v>
      </c>
      <c r="DJ66" s="7">
        <f t="shared" si="503"/>
        <v>0</v>
      </c>
      <c r="DK66" s="7">
        <f t="shared" si="503"/>
        <v>0</v>
      </c>
      <c r="DL66" s="7">
        <f t="shared" ref="DL66:EI66" si="506">SUM(DL67:DL68)</f>
        <v>0</v>
      </c>
      <c r="DM66" s="7">
        <f t="shared" si="506"/>
        <v>0</v>
      </c>
      <c r="DN66" s="40">
        <f t="shared" si="506"/>
        <v>0</v>
      </c>
      <c r="DO66" s="7">
        <f t="shared" si="506"/>
        <v>0</v>
      </c>
      <c r="DP66" s="7">
        <f t="shared" si="506"/>
        <v>0</v>
      </c>
      <c r="DQ66" s="7">
        <f t="shared" si="506"/>
        <v>0</v>
      </c>
      <c r="DR66" s="7">
        <f t="shared" si="506"/>
        <v>0</v>
      </c>
      <c r="DS66" s="7">
        <f t="shared" si="506"/>
        <v>0</v>
      </c>
      <c r="DT66" s="7">
        <f t="shared" si="506"/>
        <v>0</v>
      </c>
      <c r="DU66" s="7">
        <f t="shared" si="506"/>
        <v>0</v>
      </c>
      <c r="DV66" s="7">
        <f t="shared" si="506"/>
        <v>0</v>
      </c>
      <c r="DW66" s="7">
        <f t="shared" si="506"/>
        <v>0</v>
      </c>
      <c r="DX66" s="40">
        <f t="shared" si="506"/>
        <v>0</v>
      </c>
      <c r="DY66" s="7">
        <f t="shared" si="506"/>
        <v>0</v>
      </c>
      <c r="DZ66" s="7">
        <f t="shared" si="506"/>
        <v>0</v>
      </c>
      <c r="EA66" s="7">
        <f t="shared" si="506"/>
        <v>0</v>
      </c>
      <c r="EB66" s="7">
        <f t="shared" si="506"/>
        <v>0</v>
      </c>
      <c r="EC66" s="7">
        <f t="shared" si="506"/>
        <v>0</v>
      </c>
      <c r="ED66" s="47">
        <v>0</v>
      </c>
      <c r="EE66" s="47">
        <f t="shared" si="506"/>
        <v>0</v>
      </c>
      <c r="EF66" s="104">
        <f t="shared" si="506"/>
        <v>0</v>
      </c>
      <c r="EG66" s="104">
        <f t="shared" si="506"/>
        <v>0</v>
      </c>
      <c r="EH66" s="105">
        <f t="shared" si="506"/>
        <v>145</v>
      </c>
      <c r="EI66" s="105">
        <f t="shared" si="506"/>
        <v>6333171.5999999996</v>
      </c>
    </row>
    <row r="67" spans="1:139" s="17" customFormat="1" ht="30" x14ac:dyDescent="0.25">
      <c r="A67" s="19"/>
      <c r="B67" s="19">
        <v>35</v>
      </c>
      <c r="C67" s="10" t="s">
        <v>215</v>
      </c>
      <c r="D67" s="9">
        <v>11480</v>
      </c>
      <c r="E67" s="4">
        <v>1.53</v>
      </c>
      <c r="F67" s="6">
        <v>1</v>
      </c>
      <c r="G67" s="6"/>
      <c r="H67" s="9">
        <v>1.4</v>
      </c>
      <c r="I67" s="9">
        <v>1.68</v>
      </c>
      <c r="J67" s="9">
        <v>2.23</v>
      </c>
      <c r="K67" s="9">
        <v>2.57</v>
      </c>
      <c r="L67" s="5"/>
      <c r="M67" s="5">
        <f t="shared" si="62"/>
        <v>0</v>
      </c>
      <c r="N67" s="5"/>
      <c r="O67" s="5">
        <f>N67*D67*E67*F67*H67*$O$12</f>
        <v>0</v>
      </c>
      <c r="P67" s="11"/>
      <c r="Q67" s="5">
        <f>P67*D67*E67*F67*H67*$Q$12</f>
        <v>0</v>
      </c>
      <c r="R67" s="5"/>
      <c r="S67" s="5">
        <f>SUM(R67*D67*E67*F67*H67*$S$12)</f>
        <v>0</v>
      </c>
      <c r="T67" s="11"/>
      <c r="U67" s="11">
        <f>SUM(T67*D67*E67*F67*H67*$U$12)</f>
        <v>0</v>
      </c>
      <c r="V67" s="5"/>
      <c r="W67" s="5">
        <f t="shared" si="63"/>
        <v>0</v>
      </c>
      <c r="X67" s="5"/>
      <c r="Y67" s="5">
        <f>SUM(X67*D67*E67*F67*H67*$Y$12)</f>
        <v>0</v>
      </c>
      <c r="Z67" s="5"/>
      <c r="AA67" s="5">
        <f>SUM(Z67*D67*E67*F67*H67*$AA$12)</f>
        <v>0</v>
      </c>
      <c r="AB67" s="5"/>
      <c r="AC67" s="5">
        <f>SUM(AB67*D67*E67*F67*I67*$AC$12)</f>
        <v>0</v>
      </c>
      <c r="AD67" s="11"/>
      <c r="AE67" s="5">
        <f>SUM(AD67*D67*E67*F67*I67*$AE$12)</f>
        <v>0</v>
      </c>
      <c r="AF67" s="5">
        <v>40</v>
      </c>
      <c r="AG67" s="5">
        <f>SUM(AF67*D67*E67*F67*H67*$AG$12)</f>
        <v>983606.39999999991</v>
      </c>
      <c r="AH67" s="11"/>
      <c r="AI67" s="11">
        <f>SUM(AH67*D67*E67*F67*H67*$AI$12)</f>
        <v>0</v>
      </c>
      <c r="AJ67" s="5"/>
      <c r="AK67" s="5">
        <f>SUM(AJ67*D67*E67*F67*H67*$AK$12)</f>
        <v>0</v>
      </c>
      <c r="AL67" s="5"/>
      <c r="AM67" s="5">
        <f>SUM(AL67*D67*E67*F67*H67*$AM$12)</f>
        <v>0</v>
      </c>
      <c r="AN67" s="5"/>
      <c r="AO67" s="5">
        <f>SUM(D67*E67*F67*H67*AN67*$AO$12)</f>
        <v>0</v>
      </c>
      <c r="AP67" s="5"/>
      <c r="AQ67" s="5">
        <f>SUM(AP67*D67*E67*F67*H67*$AQ$12)</f>
        <v>0</v>
      </c>
      <c r="AR67" s="5"/>
      <c r="AS67" s="5">
        <f>SUM(AR67*D67*E67*F67*H67*$AS$12)</f>
        <v>0</v>
      </c>
      <c r="AT67" s="5"/>
      <c r="AU67" s="5">
        <f>SUM(AT67*D67*E67*F67*H67*$AU$12)</f>
        <v>0</v>
      </c>
      <c r="AV67" s="5"/>
      <c r="AW67" s="5">
        <f>SUM(AV67*D67*E67*F67*H67*$AW$12)</f>
        <v>0</v>
      </c>
      <c r="AX67" s="5"/>
      <c r="AY67" s="5">
        <f>SUM(AX67*D67*E67*F67*H67*$AY$12)</f>
        <v>0</v>
      </c>
      <c r="AZ67" s="5"/>
      <c r="BA67" s="5">
        <f>SUM(AZ67*D67*E67*F67*H67*$BA$12)</f>
        <v>0</v>
      </c>
      <c r="BB67" s="5"/>
      <c r="BC67" s="5">
        <f>SUM(BB67*D67*E67*F67*H67*$BC$12)</f>
        <v>0</v>
      </c>
      <c r="BD67" s="5"/>
      <c r="BE67" s="5">
        <f>BD67*D67*E67*F67*H67*$BE$12</f>
        <v>0</v>
      </c>
      <c r="BF67" s="5"/>
      <c r="BG67" s="5">
        <f>BF67*D67*E67*F67*H67*$BG$12</f>
        <v>0</v>
      </c>
      <c r="BH67" s="5"/>
      <c r="BI67" s="5">
        <f>BH67*D67*E67*F67*H67*$BI$12</f>
        <v>0</v>
      </c>
      <c r="BJ67" s="5"/>
      <c r="BK67" s="5">
        <f>SUM(BJ67*D67*E67*F67*H67*$BK$12)</f>
        <v>0</v>
      </c>
      <c r="BL67" s="5"/>
      <c r="BM67" s="5">
        <f>SUM(BL67*D67*E67*F67*H67*$BM$12)</f>
        <v>0</v>
      </c>
      <c r="BN67" s="5"/>
      <c r="BO67" s="5">
        <f>SUM(BN67*D67*E67*F67*H67*$BO$12)</f>
        <v>0</v>
      </c>
      <c r="BP67" s="5"/>
      <c r="BQ67" s="5">
        <f>SUM(BP67*D67*E67*F67*H67*$BQ$12)</f>
        <v>0</v>
      </c>
      <c r="BR67" s="5"/>
      <c r="BS67" s="5">
        <f>SUM(BR67*D67*E67*F67*H67*$BS$12)</f>
        <v>0</v>
      </c>
      <c r="BT67" s="5"/>
      <c r="BU67" s="5">
        <f>BT67*D67*E67*F67*H67*$BU$12</f>
        <v>0</v>
      </c>
      <c r="BV67" s="5"/>
      <c r="BW67" s="5">
        <f>SUM(BV67*D67*E67*F67*H67*$BW$12)</f>
        <v>0</v>
      </c>
      <c r="BX67" s="5"/>
      <c r="BY67" s="5">
        <f>SUM(BX67*D67*E67*F67*H67*$BY$12)</f>
        <v>0</v>
      </c>
      <c r="BZ67" s="5"/>
      <c r="CA67" s="5">
        <f>SUM(BZ67*D67*E67*F67*H67*$CA$12)</f>
        <v>0</v>
      </c>
      <c r="CB67" s="5"/>
      <c r="CC67" s="5">
        <f>SUM(CB67*D67*E67*F67*H67*$CC$12)</f>
        <v>0</v>
      </c>
      <c r="CD67" s="5"/>
      <c r="CE67" s="5">
        <f>CD67*D67*E67*F67*H67*$CE$12</f>
        <v>0</v>
      </c>
      <c r="CF67" s="7"/>
      <c r="CG67" s="5">
        <f>SUM(CF67*D67*E67*F67*H67*$CG$12)</f>
        <v>0</v>
      </c>
      <c r="CH67" s="5"/>
      <c r="CI67" s="5">
        <f>SUM(CH67*D67*E67*F67*I67*$CI$12)</f>
        <v>0</v>
      </c>
      <c r="CJ67" s="5"/>
      <c r="CK67" s="5">
        <f>SUM(CJ67*D67*E67*F67*I67*$CK$12)</f>
        <v>0</v>
      </c>
      <c r="CL67" s="5"/>
      <c r="CM67" s="5">
        <f>SUM(CL67*D67*E67*F67*I67*$CM$12)</f>
        <v>0</v>
      </c>
      <c r="CN67" s="5"/>
      <c r="CO67" s="5">
        <f>SUM(CN67*D67*E67*F67*I67*$CO$12)</f>
        <v>0</v>
      </c>
      <c r="CP67" s="11"/>
      <c r="CQ67" s="5">
        <f>SUM(CP67*D67*E67*F67*I67*$CQ$12)</f>
        <v>0</v>
      </c>
      <c r="CR67" s="5"/>
      <c r="CS67" s="5">
        <f>SUM(CR67*D67*E67*F67*I67*$CS$12)</f>
        <v>0</v>
      </c>
      <c r="CT67" s="5"/>
      <c r="CU67" s="5">
        <f>SUM(CT67*D67*E67*F67*I67*$CU$12)</f>
        <v>0</v>
      </c>
      <c r="CV67" s="5"/>
      <c r="CW67" s="5">
        <f>SUM(CV67*D67*E67*F67*I67*$CW$12)</f>
        <v>0</v>
      </c>
      <c r="CX67" s="5"/>
      <c r="CY67" s="5">
        <f>SUM(CX67*D67*E67*F67*I67*$CY$12)</f>
        <v>0</v>
      </c>
      <c r="CZ67" s="5"/>
      <c r="DA67" s="5">
        <f>SUM(CZ67*D67*E67*F67*I67*$DA$12)</f>
        <v>0</v>
      </c>
      <c r="DB67" s="5"/>
      <c r="DC67" s="5">
        <f>SUM(DB67*D67*E67*F67*I67*$DC$12)</f>
        <v>0</v>
      </c>
      <c r="DD67" s="5"/>
      <c r="DE67" s="5">
        <f>SUM(DD67*D67*E67*F67*I67*$DE$12)</f>
        <v>0</v>
      </c>
      <c r="DF67" s="5"/>
      <c r="DG67" s="5">
        <f>SUM(DF67*D67*E67*F67*I67*$DG$12)</f>
        <v>0</v>
      </c>
      <c r="DH67" s="5"/>
      <c r="DI67" s="5">
        <f>SUM(DH67*D67*E67*F67*I67*$DI$12)</f>
        <v>0</v>
      </c>
      <c r="DJ67" s="5"/>
      <c r="DK67" s="5">
        <f>SUM(DJ67*D67*E67*F67*I67*$DK$12)</f>
        <v>0</v>
      </c>
      <c r="DL67" s="5"/>
      <c r="DM67" s="5">
        <f>DL67*D67*E67*F67*I67*$DM$12</f>
        <v>0</v>
      </c>
      <c r="DN67" s="11"/>
      <c r="DO67" s="5">
        <f>SUM(DN67*D67*E67*F67*I67*$DO$12)</f>
        <v>0</v>
      </c>
      <c r="DP67" s="5"/>
      <c r="DQ67" s="5">
        <f>SUM(DP67*D67*E67*F67*I67*$DQ$12)</f>
        <v>0</v>
      </c>
      <c r="DR67" s="5"/>
      <c r="DS67" s="5">
        <f>SUM(DR67*D67*E67*F67*J67*$DS$12)</f>
        <v>0</v>
      </c>
      <c r="DT67" s="5"/>
      <c r="DU67" s="5">
        <f>SUM(DT67*D67*E67*F67*K67*$DU$12)</f>
        <v>0</v>
      </c>
      <c r="DV67" s="5"/>
      <c r="DW67" s="5">
        <f>SUM(DV67*D67*E67*F67*H67*$DW$12)</f>
        <v>0</v>
      </c>
      <c r="DX67" s="11"/>
      <c r="DY67" s="5">
        <f>SUM(DX67*D67*E67*F67*H67*$DY$12)</f>
        <v>0</v>
      </c>
      <c r="DZ67" s="5"/>
      <c r="EA67" s="5">
        <f>SUM(DZ67*D67*E67*F67*H67*$EA$12)</f>
        <v>0</v>
      </c>
      <c r="EB67" s="5"/>
      <c r="EC67" s="5">
        <f>SUM(EB67*D67*E67*F67*H67*$EC$12)</f>
        <v>0</v>
      </c>
      <c r="ED67" s="5"/>
      <c r="EE67" s="5">
        <f t="shared" si="61"/>
        <v>0</v>
      </c>
      <c r="EF67" s="107"/>
      <c r="EG67" s="106">
        <f t="shared" si="64"/>
        <v>0</v>
      </c>
      <c r="EH67" s="108">
        <f t="shared" si="65"/>
        <v>40</v>
      </c>
      <c r="EI67" s="108">
        <f t="shared" si="65"/>
        <v>983606.39999999991</v>
      </c>
    </row>
    <row r="68" spans="1:139" s="109" customFormat="1" ht="30" x14ac:dyDescent="0.25">
      <c r="A68" s="19"/>
      <c r="B68" s="19">
        <v>36</v>
      </c>
      <c r="C68" s="10" t="s">
        <v>216</v>
      </c>
      <c r="D68" s="9">
        <v>11480</v>
      </c>
      <c r="E68" s="4">
        <v>3.17</v>
      </c>
      <c r="F68" s="6">
        <v>1</v>
      </c>
      <c r="G68" s="6"/>
      <c r="H68" s="9">
        <v>1.4</v>
      </c>
      <c r="I68" s="9">
        <v>1.68</v>
      </c>
      <c r="J68" s="9">
        <v>2.23</v>
      </c>
      <c r="K68" s="9">
        <v>2.57</v>
      </c>
      <c r="L68" s="5"/>
      <c r="M68" s="5">
        <f t="shared" si="62"/>
        <v>0</v>
      </c>
      <c r="N68" s="5"/>
      <c r="O68" s="5">
        <f>N68*D68*E68*F68*H68*$O$12</f>
        <v>0</v>
      </c>
      <c r="P68" s="11"/>
      <c r="Q68" s="5">
        <f>P68*D68*E68*F68*H68*$Q$12</f>
        <v>0</v>
      </c>
      <c r="R68" s="5"/>
      <c r="S68" s="5">
        <f>SUM(R68*D68*E68*F68*H68*$S$12)</f>
        <v>0</v>
      </c>
      <c r="T68" s="11"/>
      <c r="U68" s="11">
        <f>SUM(T68*D68*E68*F68*H68*$U$12)</f>
        <v>0</v>
      </c>
      <c r="V68" s="5"/>
      <c r="W68" s="5">
        <f t="shared" si="63"/>
        <v>0</v>
      </c>
      <c r="X68" s="5"/>
      <c r="Y68" s="5">
        <f>SUM(X68*D68*E68*F68*H68*$Y$12)</f>
        <v>0</v>
      </c>
      <c r="Z68" s="5"/>
      <c r="AA68" s="5">
        <f>SUM(Z68*D68*E68*F68*H68*$AA$12)</f>
        <v>0</v>
      </c>
      <c r="AB68" s="5"/>
      <c r="AC68" s="5">
        <f>SUM(AB68*D68*E68*F68*I68*$AC$12)</f>
        <v>0</v>
      </c>
      <c r="AD68" s="11"/>
      <c r="AE68" s="5">
        <f>SUM(AD68*D68*E68*F68*I68*$AE$12)</f>
        <v>0</v>
      </c>
      <c r="AF68" s="5">
        <v>105</v>
      </c>
      <c r="AG68" s="5">
        <f>SUM(AF68*D68*E68*F68*H68*$AG$12)</f>
        <v>5349565.1999999993</v>
      </c>
      <c r="AH68" s="11"/>
      <c r="AI68" s="11">
        <f>SUM(AH68*D68*E68*F68*H68*$AI$12)</f>
        <v>0</v>
      </c>
      <c r="AJ68" s="5"/>
      <c r="AK68" s="5">
        <f>SUM(AJ68*D68*E68*F68*H68*$AK$12)</f>
        <v>0</v>
      </c>
      <c r="AL68" s="7"/>
      <c r="AM68" s="5">
        <f>SUM(AL68*D68*E68*F68*H68*$AM$12)</f>
        <v>0</v>
      </c>
      <c r="AN68" s="5"/>
      <c r="AO68" s="5">
        <f>SUM(D68*E68*F68*H68*AN68*$AO$12)</f>
        <v>0</v>
      </c>
      <c r="AP68" s="5"/>
      <c r="AQ68" s="5">
        <f>SUM(AP68*D68*E68*F68*H68*$AQ$12)</f>
        <v>0</v>
      </c>
      <c r="AR68" s="5"/>
      <c r="AS68" s="5">
        <f>SUM(AR68*D68*E68*F68*H68*$AS$12)</f>
        <v>0</v>
      </c>
      <c r="AT68" s="5"/>
      <c r="AU68" s="5">
        <f>SUM(AT68*D68*E68*F68*H68*$AU$12)</f>
        <v>0</v>
      </c>
      <c r="AV68" s="5"/>
      <c r="AW68" s="5">
        <f>SUM(AV68*D68*E68*F68*H68*$AW$12)</f>
        <v>0</v>
      </c>
      <c r="AX68" s="5"/>
      <c r="AY68" s="5">
        <f>SUM(AX68*D68*E68*F68*H68*$AY$12)</f>
        <v>0</v>
      </c>
      <c r="AZ68" s="5"/>
      <c r="BA68" s="5">
        <f>SUM(AZ68*D68*E68*F68*H68*$BA$12)</f>
        <v>0</v>
      </c>
      <c r="BB68" s="5"/>
      <c r="BC68" s="5">
        <f>SUM(BB68*D68*E68*F68*H68*$BC$12)</f>
        <v>0</v>
      </c>
      <c r="BD68" s="5"/>
      <c r="BE68" s="5">
        <f>BD68*D68*E68*F68*H68*$BE$12</f>
        <v>0</v>
      </c>
      <c r="BF68" s="5"/>
      <c r="BG68" s="5">
        <f>BF68*D68*E68*F68*H68*$BG$12</f>
        <v>0</v>
      </c>
      <c r="BH68" s="5"/>
      <c r="BI68" s="5">
        <f>BH68*D68*E68*F68*H68*$BI$12</f>
        <v>0</v>
      </c>
      <c r="BJ68" s="5"/>
      <c r="BK68" s="5">
        <f>SUM(BJ68*D68*E68*F68*H68*$BK$12)</f>
        <v>0</v>
      </c>
      <c r="BL68" s="5"/>
      <c r="BM68" s="5">
        <f>SUM(BL68*D68*E68*F68*H68*$BM$12)</f>
        <v>0</v>
      </c>
      <c r="BN68" s="5"/>
      <c r="BO68" s="5">
        <f>SUM(BN68*D68*E68*F68*H68*$BO$12)</f>
        <v>0</v>
      </c>
      <c r="BP68" s="5"/>
      <c r="BQ68" s="5">
        <f>SUM(BP68*D68*E68*F68*H68*$BQ$12)</f>
        <v>0</v>
      </c>
      <c r="BR68" s="5"/>
      <c r="BS68" s="5">
        <f>SUM(BR68*D68*E68*F68*H68*$BS$12)</f>
        <v>0</v>
      </c>
      <c r="BT68" s="5"/>
      <c r="BU68" s="5">
        <f>BT68*D68*E68*F68*H68*$BU$12</f>
        <v>0</v>
      </c>
      <c r="BV68" s="5"/>
      <c r="BW68" s="5">
        <f>SUM(BV68*D68*E68*F68*H68*$BW$12)</f>
        <v>0</v>
      </c>
      <c r="BX68" s="5"/>
      <c r="BY68" s="5">
        <f>SUM(BX68*D68*E68*F68*H68*$BY$12)</f>
        <v>0</v>
      </c>
      <c r="BZ68" s="5"/>
      <c r="CA68" s="5">
        <f>SUM(BZ68*D68*E68*F68*H68*$CA$12)</f>
        <v>0</v>
      </c>
      <c r="CB68" s="5"/>
      <c r="CC68" s="5">
        <f>SUM(CB68*D68*E68*F68*H68*$CC$12)</f>
        <v>0</v>
      </c>
      <c r="CD68" s="5"/>
      <c r="CE68" s="5">
        <f>CD68*D68*E68*F68*H68*$CE$12</f>
        <v>0</v>
      </c>
      <c r="CF68" s="7"/>
      <c r="CG68" s="5">
        <f>SUM(CF68*D68*E68*F68*H68*$CG$12)</f>
        <v>0</v>
      </c>
      <c r="CH68" s="5"/>
      <c r="CI68" s="5">
        <f>SUM(CH68*D68*E68*F68*I68*$CI$12)</f>
        <v>0</v>
      </c>
      <c r="CJ68" s="5"/>
      <c r="CK68" s="5">
        <f>SUM(CJ68*D68*E68*F68*I68*$CK$12)</f>
        <v>0</v>
      </c>
      <c r="CL68" s="5"/>
      <c r="CM68" s="5">
        <f>SUM(CL68*D68*E68*F68*I68*$CM$12)</f>
        <v>0</v>
      </c>
      <c r="CN68" s="5"/>
      <c r="CO68" s="5">
        <f>SUM(CN68*D68*E68*F68*I68*$CO$12)</f>
        <v>0</v>
      </c>
      <c r="CP68" s="11"/>
      <c r="CQ68" s="5">
        <f>SUM(CP68*D68*E68*F68*I68*$CQ$12)</f>
        <v>0</v>
      </c>
      <c r="CR68" s="5"/>
      <c r="CS68" s="5">
        <f>SUM(CR68*D68*E68*F68*I68*$CS$12)</f>
        <v>0</v>
      </c>
      <c r="CT68" s="5"/>
      <c r="CU68" s="5">
        <f>SUM(CT68*D68*E68*F68*I68*$CU$12)</f>
        <v>0</v>
      </c>
      <c r="CV68" s="5"/>
      <c r="CW68" s="5">
        <f>SUM(CV68*D68*E68*F68*I68*$CW$12)</f>
        <v>0</v>
      </c>
      <c r="CX68" s="5"/>
      <c r="CY68" s="5">
        <f>SUM(CX68*D68*E68*F68*I68*$CY$12)</f>
        <v>0</v>
      </c>
      <c r="CZ68" s="5"/>
      <c r="DA68" s="5">
        <f>SUM(CZ68*D68*E68*F68*I68*$DA$12)</f>
        <v>0</v>
      </c>
      <c r="DB68" s="5"/>
      <c r="DC68" s="5">
        <f>SUM(DB68*D68*E68*F68*I68*$DC$12)</f>
        <v>0</v>
      </c>
      <c r="DD68" s="5"/>
      <c r="DE68" s="5">
        <f>SUM(DD68*D68*E68*F68*I68*$DE$12)</f>
        <v>0</v>
      </c>
      <c r="DF68" s="5"/>
      <c r="DG68" s="5">
        <f>SUM(DF68*D68*E68*F68*I68*$DG$12)</f>
        <v>0</v>
      </c>
      <c r="DH68" s="5"/>
      <c r="DI68" s="5">
        <f>SUM(DH68*D68*E68*F68*I68*$DI$12)</f>
        <v>0</v>
      </c>
      <c r="DJ68" s="5"/>
      <c r="DK68" s="5">
        <f>SUM(DJ68*D68*E68*F68*I68*$DK$12)</f>
        <v>0</v>
      </c>
      <c r="DL68" s="5"/>
      <c r="DM68" s="5">
        <f>DL68*D68*E68*F68*I68*$DM$12</f>
        <v>0</v>
      </c>
      <c r="DN68" s="11"/>
      <c r="DO68" s="5">
        <f>SUM(DN68*D68*E68*F68*I68*$DO$12)</f>
        <v>0</v>
      </c>
      <c r="DP68" s="5"/>
      <c r="DQ68" s="5">
        <f>SUM(DP68*D68*E68*F68*I68*$DQ$12)</f>
        <v>0</v>
      </c>
      <c r="DR68" s="5"/>
      <c r="DS68" s="5">
        <f>SUM(DR68*D68*E68*F68*J68*$DS$12)</f>
        <v>0</v>
      </c>
      <c r="DT68" s="5"/>
      <c r="DU68" s="5">
        <f>SUM(DT68*D68*E68*F68*K68*$DU$12)</f>
        <v>0</v>
      </c>
      <c r="DV68" s="7"/>
      <c r="DW68" s="5">
        <f>SUM(DV68*D68*E68*F68*H68*$DW$12)</f>
        <v>0</v>
      </c>
      <c r="DX68" s="11"/>
      <c r="DY68" s="5">
        <f>SUM(DX68*D68*E68*F68*H68*$DY$12)</f>
        <v>0</v>
      </c>
      <c r="DZ68" s="5"/>
      <c r="EA68" s="5">
        <f>SUM(DZ68*D68*E68*F68*H68*$EA$12)</f>
        <v>0</v>
      </c>
      <c r="EB68" s="5"/>
      <c r="EC68" s="5">
        <f>SUM(EB68*D68*E68*F68*H68*$EC$12)</f>
        <v>0</v>
      </c>
      <c r="ED68" s="5"/>
      <c r="EE68" s="5">
        <f t="shared" si="61"/>
        <v>0</v>
      </c>
      <c r="EF68" s="107"/>
      <c r="EG68" s="106">
        <f t="shared" si="64"/>
        <v>0</v>
      </c>
      <c r="EH68" s="108">
        <f t="shared" si="65"/>
        <v>105</v>
      </c>
      <c r="EI68" s="108">
        <f t="shared" si="65"/>
        <v>5349565.1999999993</v>
      </c>
    </row>
    <row r="69" spans="1:139" s="109" customFormat="1" ht="14.25" x14ac:dyDescent="0.2">
      <c r="A69" s="50">
        <v>15</v>
      </c>
      <c r="B69" s="50"/>
      <c r="C69" s="54" t="s">
        <v>217</v>
      </c>
      <c r="D69" s="55">
        <v>11480</v>
      </c>
      <c r="E69" s="51">
        <v>1.05</v>
      </c>
      <c r="F69" s="46">
        <v>1</v>
      </c>
      <c r="G69" s="2"/>
      <c r="H69" s="55">
        <v>1.4</v>
      </c>
      <c r="I69" s="55">
        <v>1.68</v>
      </c>
      <c r="J69" s="55">
        <v>2.23</v>
      </c>
      <c r="K69" s="55">
        <v>2.57</v>
      </c>
      <c r="L69" s="7">
        <f>SUM(L70:L71)</f>
        <v>5</v>
      </c>
      <c r="M69" s="7">
        <f t="shared" ref="M69:DK69" si="507">SUM(M70:M71)</f>
        <v>78752.799999999988</v>
      </c>
      <c r="N69" s="7">
        <f t="shared" si="507"/>
        <v>0</v>
      </c>
      <c r="O69" s="7">
        <f t="shared" si="507"/>
        <v>0</v>
      </c>
      <c r="P69" s="40">
        <f t="shared" si="507"/>
        <v>0</v>
      </c>
      <c r="Q69" s="7">
        <f t="shared" si="507"/>
        <v>0</v>
      </c>
      <c r="R69" s="7">
        <f t="shared" si="507"/>
        <v>0</v>
      </c>
      <c r="S69" s="7">
        <f t="shared" si="507"/>
        <v>0</v>
      </c>
      <c r="T69" s="52">
        <f t="shared" si="507"/>
        <v>0</v>
      </c>
      <c r="U69" s="52">
        <f t="shared" si="507"/>
        <v>0</v>
      </c>
      <c r="V69" s="7">
        <f t="shared" si="507"/>
        <v>0</v>
      </c>
      <c r="W69" s="7">
        <f t="shared" si="507"/>
        <v>0</v>
      </c>
      <c r="X69" s="7">
        <f t="shared" si="507"/>
        <v>105</v>
      </c>
      <c r="Y69" s="7">
        <f t="shared" si="507"/>
        <v>1653808.7999999998</v>
      </c>
      <c r="Z69" s="7">
        <f t="shared" si="507"/>
        <v>66</v>
      </c>
      <c r="AA69" s="7">
        <f t="shared" si="507"/>
        <v>1039536.96</v>
      </c>
      <c r="AB69" s="7">
        <f t="shared" si="507"/>
        <v>0</v>
      </c>
      <c r="AC69" s="7">
        <f t="shared" si="507"/>
        <v>0</v>
      </c>
      <c r="AD69" s="40">
        <f t="shared" si="507"/>
        <v>40</v>
      </c>
      <c r="AE69" s="7">
        <f t="shared" si="507"/>
        <v>756026.88</v>
      </c>
      <c r="AF69" s="7">
        <f t="shared" si="507"/>
        <v>131</v>
      </c>
      <c r="AG69" s="7">
        <f t="shared" si="507"/>
        <v>2063323.3599999996</v>
      </c>
      <c r="AH69" s="52">
        <f t="shared" si="507"/>
        <v>4</v>
      </c>
      <c r="AI69" s="52">
        <f t="shared" si="507"/>
        <v>63002.239999999991</v>
      </c>
      <c r="AJ69" s="7">
        <f>SUM(AJ70:AJ71)</f>
        <v>0</v>
      </c>
      <c r="AK69" s="7">
        <f>SUM(AK70:AK71)</f>
        <v>0</v>
      </c>
      <c r="AL69" s="7">
        <f>SUM(AL70:AL71)</f>
        <v>0</v>
      </c>
      <c r="AM69" s="7">
        <f>SUM(AM70:AM71)</f>
        <v>0</v>
      </c>
      <c r="AN69" s="7">
        <f t="shared" si="507"/>
        <v>0</v>
      </c>
      <c r="AO69" s="7">
        <f t="shared" si="507"/>
        <v>0</v>
      </c>
      <c r="AP69" s="7">
        <f t="shared" si="507"/>
        <v>0</v>
      </c>
      <c r="AQ69" s="7">
        <f t="shared" si="507"/>
        <v>0</v>
      </c>
      <c r="AR69" s="7">
        <f t="shared" si="507"/>
        <v>0</v>
      </c>
      <c r="AS69" s="7">
        <f t="shared" si="507"/>
        <v>0</v>
      </c>
      <c r="AT69" s="7">
        <f t="shared" si="507"/>
        <v>0</v>
      </c>
      <c r="AU69" s="7">
        <f>SUM(AU70:AU71)</f>
        <v>0</v>
      </c>
      <c r="AV69" s="7">
        <f t="shared" ref="AV69:CH69" si="508">SUM(AV70:AV71)</f>
        <v>123</v>
      </c>
      <c r="AW69" s="7">
        <f t="shared" si="508"/>
        <v>1937318.88</v>
      </c>
      <c r="AX69" s="7">
        <f t="shared" si="508"/>
        <v>16</v>
      </c>
      <c r="AY69" s="7">
        <f t="shared" si="508"/>
        <v>252008.95999999996</v>
      </c>
      <c r="AZ69" s="7">
        <f t="shared" si="508"/>
        <v>23</v>
      </c>
      <c r="BA69" s="7">
        <f t="shared" si="508"/>
        <v>362262.87999999995</v>
      </c>
      <c r="BB69" s="7">
        <f t="shared" si="508"/>
        <v>200</v>
      </c>
      <c r="BC69" s="7">
        <f t="shared" si="508"/>
        <v>3150112</v>
      </c>
      <c r="BD69" s="7">
        <f t="shared" si="508"/>
        <v>125</v>
      </c>
      <c r="BE69" s="7">
        <f t="shared" si="508"/>
        <v>1968819.9999999998</v>
      </c>
      <c r="BF69" s="7">
        <f t="shared" si="508"/>
        <v>3</v>
      </c>
      <c r="BG69" s="7">
        <f t="shared" si="508"/>
        <v>47251.679999999993</v>
      </c>
      <c r="BH69" s="7">
        <f t="shared" si="508"/>
        <v>52</v>
      </c>
      <c r="BI69" s="7">
        <f t="shared" si="508"/>
        <v>819029.12</v>
      </c>
      <c r="BJ69" s="7">
        <f t="shared" si="508"/>
        <v>0</v>
      </c>
      <c r="BK69" s="7">
        <f t="shared" si="508"/>
        <v>0</v>
      </c>
      <c r="BL69" s="7">
        <f t="shared" si="508"/>
        <v>599</v>
      </c>
      <c r="BM69" s="7">
        <f t="shared" si="508"/>
        <v>9434585.4399999995</v>
      </c>
      <c r="BN69" s="7">
        <f t="shared" si="508"/>
        <v>0</v>
      </c>
      <c r="BO69" s="7">
        <f t="shared" si="508"/>
        <v>0</v>
      </c>
      <c r="BP69" s="7">
        <f t="shared" si="508"/>
        <v>10</v>
      </c>
      <c r="BQ69" s="7">
        <f t="shared" si="508"/>
        <v>157505.59999999998</v>
      </c>
      <c r="BR69" s="7">
        <f t="shared" si="508"/>
        <v>48</v>
      </c>
      <c r="BS69" s="7">
        <f t="shared" si="508"/>
        <v>756026.87999999989</v>
      </c>
      <c r="BT69" s="7">
        <f t="shared" si="508"/>
        <v>25</v>
      </c>
      <c r="BU69" s="7">
        <f t="shared" si="508"/>
        <v>393764</v>
      </c>
      <c r="BV69" s="7">
        <f t="shared" si="508"/>
        <v>7</v>
      </c>
      <c r="BW69" s="7">
        <f t="shared" si="508"/>
        <v>110253.92</v>
      </c>
      <c r="BX69" s="7">
        <f t="shared" si="508"/>
        <v>11</v>
      </c>
      <c r="BY69" s="7">
        <f t="shared" si="508"/>
        <v>173256.15999999997</v>
      </c>
      <c r="BZ69" s="7">
        <f t="shared" si="508"/>
        <v>13</v>
      </c>
      <c r="CA69" s="7">
        <f t="shared" si="508"/>
        <v>204757.28</v>
      </c>
      <c r="CB69" s="7">
        <f t="shared" si="508"/>
        <v>9</v>
      </c>
      <c r="CC69" s="7">
        <f t="shared" si="508"/>
        <v>141755.03999999998</v>
      </c>
      <c r="CD69" s="7">
        <f t="shared" si="508"/>
        <v>23</v>
      </c>
      <c r="CE69" s="7">
        <f t="shared" si="508"/>
        <v>362262.87999999995</v>
      </c>
      <c r="CF69" s="7">
        <f t="shared" si="508"/>
        <v>120</v>
      </c>
      <c r="CG69" s="7">
        <f t="shared" si="508"/>
        <v>1890067.2</v>
      </c>
      <c r="CH69" s="7">
        <f t="shared" si="508"/>
        <v>55</v>
      </c>
      <c r="CI69" s="7">
        <f t="shared" si="507"/>
        <v>1039536.96</v>
      </c>
      <c r="CJ69" s="7">
        <f>SUM(CJ70:CJ71)</f>
        <v>29</v>
      </c>
      <c r="CK69" s="7">
        <f>SUM(CK70:CK71)</f>
        <v>548119.4879999999</v>
      </c>
      <c r="CL69" s="7">
        <f>SUM(CL70:CL71)</f>
        <v>9</v>
      </c>
      <c r="CM69" s="7">
        <f>SUM(CM70:CM71)</f>
        <v>170106.04799999998</v>
      </c>
      <c r="CN69" s="7">
        <f t="shared" si="507"/>
        <v>56</v>
      </c>
      <c r="CO69" s="7">
        <f t="shared" si="507"/>
        <v>1058437.632</v>
      </c>
      <c r="CP69" s="40">
        <f>SUM(CP70:CP71)</f>
        <v>200</v>
      </c>
      <c r="CQ69" s="7">
        <f>SUM(CQ70:CQ71)</f>
        <v>3780134.4</v>
      </c>
      <c r="CR69" s="7">
        <f t="shared" si="507"/>
        <v>0</v>
      </c>
      <c r="CS69" s="7">
        <f t="shared" si="507"/>
        <v>0</v>
      </c>
      <c r="CT69" s="7">
        <f>SUM(CT70:CT71)</f>
        <v>10</v>
      </c>
      <c r="CU69" s="7">
        <f>SUM(CU70:CU71)</f>
        <v>189006.72</v>
      </c>
      <c r="CV69" s="7">
        <f>SUM(CV70:CV71)</f>
        <v>44</v>
      </c>
      <c r="CW69" s="7">
        <f>SUM(CW70:CW71)</f>
        <v>831629.56799999997</v>
      </c>
      <c r="CX69" s="7">
        <f t="shared" si="507"/>
        <v>140</v>
      </c>
      <c r="CY69" s="7">
        <f t="shared" si="507"/>
        <v>2646094.08</v>
      </c>
      <c r="CZ69" s="7">
        <f t="shared" si="507"/>
        <v>10</v>
      </c>
      <c r="DA69" s="7">
        <f t="shared" si="507"/>
        <v>189006.72</v>
      </c>
      <c r="DB69" s="7">
        <f t="shared" si="507"/>
        <v>44</v>
      </c>
      <c r="DC69" s="7">
        <f t="shared" si="507"/>
        <v>831629.56799999997</v>
      </c>
      <c r="DD69" s="7">
        <f t="shared" si="507"/>
        <v>20</v>
      </c>
      <c r="DE69" s="7">
        <f t="shared" si="507"/>
        <v>378013.44</v>
      </c>
      <c r="DF69" s="7">
        <f t="shared" si="507"/>
        <v>20</v>
      </c>
      <c r="DG69" s="7">
        <f t="shared" si="507"/>
        <v>378013.44</v>
      </c>
      <c r="DH69" s="7">
        <f t="shared" si="507"/>
        <v>108</v>
      </c>
      <c r="DI69" s="7">
        <f t="shared" si="507"/>
        <v>2041272.5759999999</v>
      </c>
      <c r="DJ69" s="7">
        <f t="shared" si="507"/>
        <v>20</v>
      </c>
      <c r="DK69" s="7">
        <f t="shared" si="507"/>
        <v>378013.44</v>
      </c>
      <c r="DL69" s="7">
        <f t="shared" ref="DL69:EI69" si="509">SUM(DL70:DL71)</f>
        <v>1</v>
      </c>
      <c r="DM69" s="7">
        <f t="shared" si="509"/>
        <v>18900.671999999999</v>
      </c>
      <c r="DN69" s="40">
        <f t="shared" si="509"/>
        <v>10</v>
      </c>
      <c r="DO69" s="7">
        <f t="shared" si="509"/>
        <v>189006.72</v>
      </c>
      <c r="DP69" s="7">
        <f t="shared" si="509"/>
        <v>0</v>
      </c>
      <c r="DQ69" s="7">
        <f t="shared" si="509"/>
        <v>0</v>
      </c>
      <c r="DR69" s="7">
        <f t="shared" si="509"/>
        <v>1</v>
      </c>
      <c r="DS69" s="7">
        <f t="shared" si="509"/>
        <v>25088.392</v>
      </c>
      <c r="DT69" s="7">
        <f t="shared" si="509"/>
        <v>45</v>
      </c>
      <c r="DU69" s="7">
        <f t="shared" si="509"/>
        <v>1301108.76</v>
      </c>
      <c r="DV69" s="7">
        <f t="shared" si="509"/>
        <v>0</v>
      </c>
      <c r="DW69" s="7">
        <f t="shared" si="509"/>
        <v>0</v>
      </c>
      <c r="DX69" s="40">
        <f t="shared" si="509"/>
        <v>2</v>
      </c>
      <c r="DY69" s="7">
        <f t="shared" si="509"/>
        <v>31501.119999999995</v>
      </c>
      <c r="DZ69" s="7">
        <f t="shared" si="509"/>
        <v>14</v>
      </c>
      <c r="EA69" s="7">
        <f t="shared" si="509"/>
        <v>220507.84</v>
      </c>
      <c r="EB69" s="7">
        <f t="shared" si="509"/>
        <v>0</v>
      </c>
      <c r="EC69" s="7">
        <f t="shared" si="509"/>
        <v>0</v>
      </c>
      <c r="ED69" s="47">
        <v>0</v>
      </c>
      <c r="EE69" s="47">
        <f t="shared" si="509"/>
        <v>0</v>
      </c>
      <c r="EF69" s="104">
        <f t="shared" si="509"/>
        <v>0</v>
      </c>
      <c r="EG69" s="104">
        <f t="shared" si="509"/>
        <v>0</v>
      </c>
      <c r="EH69" s="105">
        <f t="shared" si="509"/>
        <v>2596</v>
      </c>
      <c r="EI69" s="105">
        <f t="shared" si="509"/>
        <v>44060616.543999992</v>
      </c>
    </row>
    <row r="70" spans="1:139" s="17" customFormat="1" ht="30" x14ac:dyDescent="0.25">
      <c r="A70" s="19"/>
      <c r="B70" s="19">
        <v>37</v>
      </c>
      <c r="C70" s="8" t="s">
        <v>218</v>
      </c>
      <c r="D70" s="9">
        <v>11480</v>
      </c>
      <c r="E70" s="4">
        <v>0.98</v>
      </c>
      <c r="F70" s="6">
        <v>1</v>
      </c>
      <c r="G70" s="6"/>
      <c r="H70" s="9">
        <v>1.4</v>
      </c>
      <c r="I70" s="9">
        <v>1.68</v>
      </c>
      <c r="J70" s="9">
        <v>2.23</v>
      </c>
      <c r="K70" s="9">
        <v>2.57</v>
      </c>
      <c r="L70" s="5">
        <v>5</v>
      </c>
      <c r="M70" s="5">
        <f t="shared" si="62"/>
        <v>78752.799999999988</v>
      </c>
      <c r="N70" s="5"/>
      <c r="O70" s="5">
        <f>N70*D70*E70*F70*H70*$O$12</f>
        <v>0</v>
      </c>
      <c r="P70" s="11"/>
      <c r="Q70" s="5">
        <f>P70*D70*E70*F70*H70*$Q$12</f>
        <v>0</v>
      </c>
      <c r="R70" s="5"/>
      <c r="S70" s="5">
        <f>SUM(R70*D70*E70*F70*H70*$S$12)</f>
        <v>0</v>
      </c>
      <c r="T70" s="11"/>
      <c r="U70" s="11">
        <f>SUM(T70*D70*E70*F70*H70*$U$12)</f>
        <v>0</v>
      </c>
      <c r="V70" s="5"/>
      <c r="W70" s="5">
        <f t="shared" si="63"/>
        <v>0</v>
      </c>
      <c r="X70" s="5">
        <v>105</v>
      </c>
      <c r="Y70" s="5">
        <f>SUM(X70*D70*E70*F70*H70*$Y$12)</f>
        <v>1653808.7999999998</v>
      </c>
      <c r="Z70" s="5">
        <v>66</v>
      </c>
      <c r="AA70" s="5">
        <f>SUM(Z70*D70*E70*F70*H70*$AA$12)</f>
        <v>1039536.96</v>
      </c>
      <c r="AB70" s="5"/>
      <c r="AC70" s="5">
        <f>SUM(AB70*D70*E70*F70*I70*$AC$12)</f>
        <v>0</v>
      </c>
      <c r="AD70" s="11">
        <v>40</v>
      </c>
      <c r="AE70" s="5">
        <f>SUM(AD70*D70*E70*F70*I70*$AE$12)</f>
        <v>756026.88</v>
      </c>
      <c r="AF70" s="5">
        <v>131</v>
      </c>
      <c r="AG70" s="5">
        <f>SUM(AF70*D70*E70*F70*H70*$AG$12)</f>
        <v>2063323.3599999996</v>
      </c>
      <c r="AH70" s="11">
        <v>4</v>
      </c>
      <c r="AI70" s="11">
        <f>SUM(AH70*D70*E70*F70*H70*$AI$12)</f>
        <v>63002.239999999991</v>
      </c>
      <c r="AJ70" s="5"/>
      <c r="AK70" s="5">
        <f>SUM(AJ70*D70*E70*F70*H70*$AK$12)</f>
        <v>0</v>
      </c>
      <c r="AL70" s="5"/>
      <c r="AM70" s="5">
        <f>SUM(AL70*D70*E70*F70*H70*$AM$12)</f>
        <v>0</v>
      </c>
      <c r="AN70" s="5"/>
      <c r="AO70" s="5">
        <f>SUM(D70*E70*F70*H70*AN70*$AO$12)</f>
        <v>0</v>
      </c>
      <c r="AP70" s="5"/>
      <c r="AQ70" s="5">
        <f>SUM(AP70*D70*E70*F70*H70*$AQ$12)</f>
        <v>0</v>
      </c>
      <c r="AR70" s="5"/>
      <c r="AS70" s="5">
        <f>SUM(AR70*D70*E70*F70*H70*$AS$12)</f>
        <v>0</v>
      </c>
      <c r="AT70" s="5"/>
      <c r="AU70" s="5">
        <f>SUM(AT70*D70*E70*F70*H70*$AU$12)</f>
        <v>0</v>
      </c>
      <c r="AV70" s="5">
        <v>123</v>
      </c>
      <c r="AW70" s="5">
        <f>SUM(AV70*D70*E70*F70*H70*$AW$12)</f>
        <v>1937318.88</v>
      </c>
      <c r="AX70" s="11">
        <v>16</v>
      </c>
      <c r="AY70" s="5">
        <f>SUM(AX70*D70*E70*F70*H70*$AY$12)</f>
        <v>252008.95999999996</v>
      </c>
      <c r="AZ70" s="5">
        <v>23</v>
      </c>
      <c r="BA70" s="5">
        <f>SUM(AZ70*D70*E70*F70*H70*$BA$12)</f>
        <v>362262.87999999995</v>
      </c>
      <c r="BB70" s="5">
        <v>200</v>
      </c>
      <c r="BC70" s="5">
        <f>SUM(BB70*D70*E70*F70*H70*$BC$12)</f>
        <v>3150112</v>
      </c>
      <c r="BD70" s="5">
        <v>125</v>
      </c>
      <c r="BE70" s="5">
        <f>BD70*D70*E70*F70*H70*$BE$12</f>
        <v>1968819.9999999998</v>
      </c>
      <c r="BF70" s="5">
        <v>3</v>
      </c>
      <c r="BG70" s="5">
        <f>BF70*D70*E70*F70*H70*$BG$12</f>
        <v>47251.679999999993</v>
      </c>
      <c r="BH70" s="5">
        <v>52</v>
      </c>
      <c r="BI70" s="5">
        <f>BH70*D70*E70*F70*H70*$BI$12</f>
        <v>819029.12</v>
      </c>
      <c r="BJ70" s="5"/>
      <c r="BK70" s="5">
        <f>SUM(BJ70*D70*E70*F70*H70*$BK$12)</f>
        <v>0</v>
      </c>
      <c r="BL70" s="5">
        <v>599</v>
      </c>
      <c r="BM70" s="5">
        <f>SUM(BL70*D70*E70*F70*H70*$BM$12)</f>
        <v>9434585.4399999995</v>
      </c>
      <c r="BN70" s="5"/>
      <c r="BO70" s="5">
        <f>SUM(BN70*D70*E70*F70*H70*$BO$12)</f>
        <v>0</v>
      </c>
      <c r="BP70" s="5">
        <v>10</v>
      </c>
      <c r="BQ70" s="5">
        <f>SUM(BP70*D70*E70*F70*H70*$BQ$12)</f>
        <v>157505.59999999998</v>
      </c>
      <c r="BR70" s="5">
        <v>48</v>
      </c>
      <c r="BS70" s="5">
        <f>SUM(BR70*D70*E70*F70*H70*$BS$12)</f>
        <v>756026.87999999989</v>
      </c>
      <c r="BT70" s="5">
        <v>25</v>
      </c>
      <c r="BU70" s="5">
        <f>BT70*D70*E70*F70*H70*$BU$12</f>
        <v>393764</v>
      </c>
      <c r="BV70" s="5">
        <v>7</v>
      </c>
      <c r="BW70" s="5">
        <f>SUM(BV70*D70*E70*F70*H70*$BW$12)</f>
        <v>110253.92</v>
      </c>
      <c r="BX70" s="5">
        <v>11</v>
      </c>
      <c r="BY70" s="5">
        <f>SUM(BX70*D70*E70*F70*H70*$BY$12)</f>
        <v>173256.15999999997</v>
      </c>
      <c r="BZ70" s="5">
        <v>13</v>
      </c>
      <c r="CA70" s="5">
        <f>SUM(BZ70*D70*E70*F70*H70*$CA$12)</f>
        <v>204757.28</v>
      </c>
      <c r="CB70" s="5">
        <v>9</v>
      </c>
      <c r="CC70" s="5">
        <f>SUM(CB70*D70*E70*F70*H70*$CC$12)</f>
        <v>141755.03999999998</v>
      </c>
      <c r="CD70" s="5">
        <v>23</v>
      </c>
      <c r="CE70" s="5">
        <f>CD70*D70*E70*F70*H70*$CE$12</f>
        <v>362262.87999999995</v>
      </c>
      <c r="CF70" s="5">
        <v>120</v>
      </c>
      <c r="CG70" s="5">
        <f>SUM(CF70*D70*E70*F70*H70*$CG$12)</f>
        <v>1890067.2</v>
      </c>
      <c r="CH70" s="5">
        <v>55</v>
      </c>
      <c r="CI70" s="5">
        <f>SUM(CH70*D70*E70*F70*I70*$CI$12)</f>
        <v>1039536.96</v>
      </c>
      <c r="CJ70" s="5">
        <v>29</v>
      </c>
      <c r="CK70" s="5">
        <f>SUM(CJ70*D70*E70*F70*I70*$CK$12)</f>
        <v>548119.4879999999</v>
      </c>
      <c r="CL70" s="5">
        <v>9</v>
      </c>
      <c r="CM70" s="5">
        <f>SUM(CL70*D70*E70*F70*I70*$CM$12)</f>
        <v>170106.04799999998</v>
      </c>
      <c r="CN70" s="5">
        <v>56</v>
      </c>
      <c r="CO70" s="5">
        <f>SUM(CN70*D70*E70*F70*I70*$CO$12)</f>
        <v>1058437.632</v>
      </c>
      <c r="CP70" s="11">
        <v>200</v>
      </c>
      <c r="CQ70" s="5">
        <f>SUM(CP70*D70*E70*F70*I70*$CQ$12)</f>
        <v>3780134.4</v>
      </c>
      <c r="CR70" s="5"/>
      <c r="CS70" s="5">
        <f>SUM(CR70*D70*E70*F70*I70*$CS$12)</f>
        <v>0</v>
      </c>
      <c r="CT70" s="5">
        <v>10</v>
      </c>
      <c r="CU70" s="5">
        <f>SUM(CT70*D70*E70*F70*I70*$CU$12)</f>
        <v>189006.72</v>
      </c>
      <c r="CV70" s="5">
        <v>44</v>
      </c>
      <c r="CW70" s="5">
        <f>SUM(CV70*D70*E70*F70*I70*$CW$12)</f>
        <v>831629.56799999997</v>
      </c>
      <c r="CX70" s="5">
        <v>140</v>
      </c>
      <c r="CY70" s="5">
        <f>SUM(CX70*D70*E70*F70*I70*$CY$12)</f>
        <v>2646094.08</v>
      </c>
      <c r="CZ70" s="5">
        <v>10</v>
      </c>
      <c r="DA70" s="5">
        <f>SUM(CZ70*D70*E70*F70*I70*$DA$12)</f>
        <v>189006.72</v>
      </c>
      <c r="DB70" s="5">
        <v>44</v>
      </c>
      <c r="DC70" s="5">
        <f>SUM(DB70*D70*E70*F70*I70*$DC$12)</f>
        <v>831629.56799999997</v>
      </c>
      <c r="DD70" s="5">
        <v>20</v>
      </c>
      <c r="DE70" s="5">
        <f>SUM(DD70*D70*E70*F70*I70*$DE$12)</f>
        <v>378013.44</v>
      </c>
      <c r="DF70" s="5">
        <v>20</v>
      </c>
      <c r="DG70" s="5">
        <f>SUM(DF70*D70*E70*F70*I70*$DG$12)</f>
        <v>378013.44</v>
      </c>
      <c r="DH70" s="5">
        <v>108</v>
      </c>
      <c r="DI70" s="5">
        <f>SUM(DH70*D70*E70*F70*I70*$DI$12)</f>
        <v>2041272.5759999999</v>
      </c>
      <c r="DJ70" s="5">
        <v>20</v>
      </c>
      <c r="DK70" s="5">
        <f>SUM(DJ70*D70*E70*F70*I70*$DK$12)</f>
        <v>378013.44</v>
      </c>
      <c r="DL70" s="5">
        <v>1</v>
      </c>
      <c r="DM70" s="5">
        <f>DL70*D70*E70*F70*I70*$DM$12</f>
        <v>18900.671999999999</v>
      </c>
      <c r="DN70" s="11">
        <v>10</v>
      </c>
      <c r="DO70" s="5">
        <f>SUM(DN70*D70*E70*F70*I70*$DO$12)</f>
        <v>189006.72</v>
      </c>
      <c r="DP70" s="5"/>
      <c r="DQ70" s="5">
        <f>SUM(DP70*D70*E70*F70*I70*$DQ$12)</f>
        <v>0</v>
      </c>
      <c r="DR70" s="5">
        <v>1</v>
      </c>
      <c r="DS70" s="5">
        <f>SUM(DR70*D70*E70*F70*J70*$DS$12)</f>
        <v>25088.392</v>
      </c>
      <c r="DT70" s="5">
        <v>45</v>
      </c>
      <c r="DU70" s="5">
        <f>SUM(DT70*D70*E70*F70*K70*$DU$12)</f>
        <v>1301108.76</v>
      </c>
      <c r="DV70" s="5"/>
      <c r="DW70" s="5">
        <f>SUM(DV70*D70*E70*F70*H70*$DW$12)</f>
        <v>0</v>
      </c>
      <c r="DX70" s="11">
        <v>2</v>
      </c>
      <c r="DY70" s="5">
        <f>SUM(DX70*D70*E70*F70*H70*$DY$12)</f>
        <v>31501.119999999995</v>
      </c>
      <c r="DZ70" s="5">
        <v>14</v>
      </c>
      <c r="EA70" s="5">
        <f>SUM(DZ70*D70*E70*F70*H70*$EA$12)</f>
        <v>220507.84</v>
      </c>
      <c r="EB70" s="5"/>
      <c r="EC70" s="5">
        <f>SUM(EB70*D70*E70*F70*H70*$EC$12)</f>
        <v>0</v>
      </c>
      <c r="ED70" s="5"/>
      <c r="EE70" s="5">
        <f t="shared" si="61"/>
        <v>0</v>
      </c>
      <c r="EF70" s="107"/>
      <c r="EG70" s="106">
        <f t="shared" si="64"/>
        <v>0</v>
      </c>
      <c r="EH70" s="108">
        <f t="shared" si="65"/>
        <v>2596</v>
      </c>
      <c r="EI70" s="108">
        <f t="shared" si="65"/>
        <v>44060616.543999992</v>
      </c>
    </row>
    <row r="71" spans="1:139" s="109" customFormat="1" ht="45" x14ac:dyDescent="0.25">
      <c r="A71" s="19"/>
      <c r="B71" s="19">
        <v>38</v>
      </c>
      <c r="C71" s="8" t="s">
        <v>219</v>
      </c>
      <c r="D71" s="9">
        <v>11480</v>
      </c>
      <c r="E71" s="4">
        <v>2.79</v>
      </c>
      <c r="F71" s="6">
        <v>1</v>
      </c>
      <c r="G71" s="6"/>
      <c r="H71" s="9">
        <v>1.4</v>
      </c>
      <c r="I71" s="9">
        <v>1.68</v>
      </c>
      <c r="J71" s="9">
        <v>2.23</v>
      </c>
      <c r="K71" s="9">
        <v>2.57</v>
      </c>
      <c r="L71" s="5"/>
      <c r="M71" s="5">
        <f t="shared" si="62"/>
        <v>0</v>
      </c>
      <c r="N71" s="5"/>
      <c r="O71" s="5">
        <f>N71*D71*E71*F71*H71*$O$12</f>
        <v>0</v>
      </c>
      <c r="P71" s="11"/>
      <c r="Q71" s="5">
        <f>P71*D71*E71*F71*H71*$Q$12</f>
        <v>0</v>
      </c>
      <c r="R71" s="5"/>
      <c r="S71" s="5">
        <f>SUM(R71*D71*E71*F71*H71*$S$12)</f>
        <v>0</v>
      </c>
      <c r="T71" s="11"/>
      <c r="U71" s="11">
        <f>SUM(T71*D71*E71*F71*H71*$U$12)</f>
        <v>0</v>
      </c>
      <c r="V71" s="5"/>
      <c r="W71" s="5">
        <f t="shared" si="63"/>
        <v>0</v>
      </c>
      <c r="X71" s="5"/>
      <c r="Y71" s="5">
        <f>SUM(X71*D71*E71*F71*H71*$Y$12)</f>
        <v>0</v>
      </c>
      <c r="Z71" s="5"/>
      <c r="AA71" s="5">
        <f>SUM(Z71*D71*E71*F71*H71*$AA$12)</f>
        <v>0</v>
      </c>
      <c r="AB71" s="5"/>
      <c r="AC71" s="5">
        <f>SUM(AB71*D71*E71*F71*I71*$AC$12)</f>
        <v>0</v>
      </c>
      <c r="AD71" s="11"/>
      <c r="AE71" s="5">
        <f>SUM(AD71*D71*E71*F71*I71*$AE$12)</f>
        <v>0</v>
      </c>
      <c r="AF71" s="5"/>
      <c r="AG71" s="5">
        <f>SUM(AF71*D71*E71*F71*H71*$AG$12)</f>
        <v>0</v>
      </c>
      <c r="AH71" s="11"/>
      <c r="AI71" s="11">
        <f>SUM(AH71*D71*E71*F71*H71*$AI$12)</f>
        <v>0</v>
      </c>
      <c r="AJ71" s="5"/>
      <c r="AK71" s="5">
        <f>SUM(AJ71*D71*E71*F71*H71*$AK$12)</f>
        <v>0</v>
      </c>
      <c r="AL71" s="7"/>
      <c r="AM71" s="5">
        <f>SUM(AL71*D71*E71*F71*H71*$AM$12)</f>
        <v>0</v>
      </c>
      <c r="AN71" s="5"/>
      <c r="AO71" s="5">
        <f>SUM(D71*E71*F71*H71*AN71*$AO$12)</f>
        <v>0</v>
      </c>
      <c r="AP71" s="5"/>
      <c r="AQ71" s="5">
        <f>SUM(AP71*D71*E71*F71*H71*$AQ$12)</f>
        <v>0</v>
      </c>
      <c r="AR71" s="5"/>
      <c r="AS71" s="5">
        <f>SUM(AR71*D71*E71*F71*H71*$AS$12)</f>
        <v>0</v>
      </c>
      <c r="AT71" s="5"/>
      <c r="AU71" s="5">
        <f>SUM(AT71*D71*E71*F71*H71*$AU$12)</f>
        <v>0</v>
      </c>
      <c r="AV71" s="5"/>
      <c r="AW71" s="5">
        <f>SUM(AV71*D71*E71*F71*H71*$AW$12)</f>
        <v>0</v>
      </c>
      <c r="AX71" s="5"/>
      <c r="AY71" s="5">
        <f>SUM(AX71*D71*E71*F71*H71*$AY$12)</f>
        <v>0</v>
      </c>
      <c r="AZ71" s="5"/>
      <c r="BA71" s="5">
        <f>SUM(AZ71*D71*E71*F71*H71*$BA$12)</f>
        <v>0</v>
      </c>
      <c r="BB71" s="5"/>
      <c r="BC71" s="5">
        <f>SUM(BB71*D71*E71*F71*H71*$BC$12)</f>
        <v>0</v>
      </c>
      <c r="BD71" s="5"/>
      <c r="BE71" s="5">
        <f>BD71*D71*E71*F71*H71*$BE$12</f>
        <v>0</v>
      </c>
      <c r="BF71" s="5"/>
      <c r="BG71" s="5">
        <f>BF71*D71*E71*F71*H71*$BG$12</f>
        <v>0</v>
      </c>
      <c r="BH71" s="5"/>
      <c r="BI71" s="5">
        <f>BH71*D71*E71*F71*H71*$BI$12</f>
        <v>0</v>
      </c>
      <c r="BJ71" s="5"/>
      <c r="BK71" s="5">
        <f>SUM(BJ71*D71*E71*F71*H71*$BK$12)</f>
        <v>0</v>
      </c>
      <c r="BL71" s="5"/>
      <c r="BM71" s="5">
        <f>SUM(BL71*D71*E71*F71*H71*$BM$12)</f>
        <v>0</v>
      </c>
      <c r="BN71" s="5"/>
      <c r="BO71" s="5">
        <f>SUM(BN71*D71*E71*F71*H71*$BO$12)</f>
        <v>0</v>
      </c>
      <c r="BP71" s="5"/>
      <c r="BQ71" s="5">
        <f>SUM(BP71*D71*E71*F71*H71*$BQ$12)</f>
        <v>0</v>
      </c>
      <c r="BR71" s="5"/>
      <c r="BS71" s="5">
        <f>SUM(BR71*D71*E71*F71*H71*$BS$12)</f>
        <v>0</v>
      </c>
      <c r="BT71" s="5"/>
      <c r="BU71" s="5">
        <f>BT71*D71*E71*F71*H71*$BU$12</f>
        <v>0</v>
      </c>
      <c r="BV71" s="5"/>
      <c r="BW71" s="5">
        <f>SUM(BV71*D71*E71*F71*H71*$BW$12)</f>
        <v>0</v>
      </c>
      <c r="BX71" s="5"/>
      <c r="BY71" s="5">
        <f>SUM(BX71*D71*E71*F71*H71*$BY$12)</f>
        <v>0</v>
      </c>
      <c r="BZ71" s="5"/>
      <c r="CA71" s="5">
        <f>SUM(BZ71*D71*E71*F71*H71*$CA$12)</f>
        <v>0</v>
      </c>
      <c r="CB71" s="5"/>
      <c r="CC71" s="5">
        <f>SUM(CB71*D71*E71*F71*H71*$CC$12)</f>
        <v>0</v>
      </c>
      <c r="CD71" s="5"/>
      <c r="CE71" s="5">
        <f>CD71*D71*E71*F71*H71*$CE$12</f>
        <v>0</v>
      </c>
      <c r="CF71" s="5"/>
      <c r="CG71" s="5">
        <f>SUM(CF71*D71*E71*F71*H71*$CG$12)</f>
        <v>0</v>
      </c>
      <c r="CH71" s="5"/>
      <c r="CI71" s="5">
        <f>SUM(CH71*D71*E71*F71*I71*$CI$12)</f>
        <v>0</v>
      </c>
      <c r="CJ71" s="5"/>
      <c r="CK71" s="5">
        <f>SUM(CJ71*D71*E71*F71*I71*$CK$12)</f>
        <v>0</v>
      </c>
      <c r="CL71" s="5"/>
      <c r="CM71" s="5">
        <f>SUM(CL71*D71*E71*F71*I71*$CM$12)</f>
        <v>0</v>
      </c>
      <c r="CN71" s="5"/>
      <c r="CO71" s="5">
        <f>SUM(CN71*D71*E71*F71*I71*$CO$12)</f>
        <v>0</v>
      </c>
      <c r="CP71" s="11"/>
      <c r="CQ71" s="5">
        <f>SUM(CP71*D71*E71*F71*I71*$CQ$12)</f>
        <v>0</v>
      </c>
      <c r="CR71" s="5"/>
      <c r="CS71" s="5">
        <f>SUM(CR71*D71*E71*F71*I71*$CS$12)</f>
        <v>0</v>
      </c>
      <c r="CT71" s="5"/>
      <c r="CU71" s="5">
        <f>SUM(CT71*D71*E71*F71*I71*$CU$12)</f>
        <v>0</v>
      </c>
      <c r="CV71" s="5"/>
      <c r="CW71" s="5">
        <f>SUM(CV71*D71*E71*F71*I71*$CW$12)</f>
        <v>0</v>
      </c>
      <c r="CX71" s="5"/>
      <c r="CY71" s="5">
        <f>SUM(CX71*D71*E71*F71*I71*$CY$12)</f>
        <v>0</v>
      </c>
      <c r="CZ71" s="5"/>
      <c r="DA71" s="5">
        <f>SUM(CZ71*D71*E71*F71*I71*$DA$12)</f>
        <v>0</v>
      </c>
      <c r="DB71" s="5"/>
      <c r="DC71" s="5">
        <f>SUM(DB71*D71*E71*F71*I71*$DC$12)</f>
        <v>0</v>
      </c>
      <c r="DD71" s="5"/>
      <c r="DE71" s="5">
        <f>SUM(DD71*D71*E71*F71*I71*$DE$12)</f>
        <v>0</v>
      </c>
      <c r="DF71" s="5"/>
      <c r="DG71" s="5">
        <f>SUM(DF71*D71*E71*F71*I71*$DG$12)</f>
        <v>0</v>
      </c>
      <c r="DH71" s="5"/>
      <c r="DI71" s="5">
        <f>SUM(DH71*D71*E71*F71*I71*$DI$12)</f>
        <v>0</v>
      </c>
      <c r="DJ71" s="5"/>
      <c r="DK71" s="5">
        <f>SUM(DJ71*D71*E71*F71*I71*$DK$12)</f>
        <v>0</v>
      </c>
      <c r="DL71" s="5"/>
      <c r="DM71" s="5">
        <f>DL71*D71*E71*F71*I71*$DM$12</f>
        <v>0</v>
      </c>
      <c r="DN71" s="11"/>
      <c r="DO71" s="5">
        <f>SUM(DN71*D71*E71*F71*I71*$DO$12)</f>
        <v>0</v>
      </c>
      <c r="DP71" s="5"/>
      <c r="DQ71" s="5">
        <f>SUM(DP71*D71*E71*F71*I71*$DQ$12)</f>
        <v>0</v>
      </c>
      <c r="DR71" s="5"/>
      <c r="DS71" s="5">
        <f>SUM(DR71*D71*E71*F71*J71*$DS$12)</f>
        <v>0</v>
      </c>
      <c r="DT71" s="5"/>
      <c r="DU71" s="5">
        <f>SUM(DT71*D71*E71*F71*K71*$DU$12)</f>
        <v>0</v>
      </c>
      <c r="DV71" s="7"/>
      <c r="DW71" s="5">
        <f>SUM(DV71*D71*E71*F71*H71*$DW$12)</f>
        <v>0</v>
      </c>
      <c r="DX71" s="11"/>
      <c r="DY71" s="5">
        <f>SUM(DX71*D71*E71*F71*H71*$DY$12)</f>
        <v>0</v>
      </c>
      <c r="DZ71" s="5"/>
      <c r="EA71" s="5">
        <f>SUM(DZ71*D71*E71*F71*H71*$EA$12)</f>
        <v>0</v>
      </c>
      <c r="EB71" s="5"/>
      <c r="EC71" s="5">
        <f>SUM(EB71*D71*E71*F71*H71*$EC$12)</f>
        <v>0</v>
      </c>
      <c r="ED71" s="5"/>
      <c r="EE71" s="5">
        <f t="shared" si="61"/>
        <v>0</v>
      </c>
      <c r="EF71" s="107"/>
      <c r="EG71" s="106">
        <f t="shared" si="64"/>
        <v>0</v>
      </c>
      <c r="EH71" s="108">
        <f t="shared" si="65"/>
        <v>0</v>
      </c>
      <c r="EI71" s="108">
        <f t="shared" si="65"/>
        <v>0</v>
      </c>
    </row>
    <row r="72" spans="1:139" s="109" customFormat="1" ht="14.25" x14ac:dyDescent="0.2">
      <c r="A72" s="50">
        <v>16</v>
      </c>
      <c r="B72" s="50"/>
      <c r="C72" s="131" t="s">
        <v>220</v>
      </c>
      <c r="D72" s="55">
        <v>11480</v>
      </c>
      <c r="E72" s="51">
        <v>1.06</v>
      </c>
      <c r="F72" s="46">
        <v>1</v>
      </c>
      <c r="G72" s="2"/>
      <c r="H72" s="55">
        <v>1.4</v>
      </c>
      <c r="I72" s="55">
        <v>1.68</v>
      </c>
      <c r="J72" s="55">
        <v>2.23</v>
      </c>
      <c r="K72" s="55">
        <v>2.57</v>
      </c>
      <c r="L72" s="7">
        <f>SUM(L73:L74)</f>
        <v>60</v>
      </c>
      <c r="M72" s="7">
        <f t="shared" ref="M72:DK72" si="510">SUM(M73:M74)</f>
        <v>906460.79999999993</v>
      </c>
      <c r="N72" s="7">
        <f t="shared" si="510"/>
        <v>0</v>
      </c>
      <c r="O72" s="7">
        <f t="shared" si="510"/>
        <v>0</v>
      </c>
      <c r="P72" s="40">
        <f t="shared" si="510"/>
        <v>0</v>
      </c>
      <c r="Q72" s="7">
        <f t="shared" si="510"/>
        <v>0</v>
      </c>
      <c r="R72" s="7">
        <f t="shared" si="510"/>
        <v>0</v>
      </c>
      <c r="S72" s="7">
        <f t="shared" si="510"/>
        <v>0</v>
      </c>
      <c r="T72" s="52">
        <f t="shared" si="510"/>
        <v>0</v>
      </c>
      <c r="U72" s="52">
        <f t="shared" si="510"/>
        <v>0</v>
      </c>
      <c r="V72" s="7">
        <f t="shared" si="510"/>
        <v>0</v>
      </c>
      <c r="W72" s="7">
        <f t="shared" si="510"/>
        <v>0</v>
      </c>
      <c r="X72" s="7">
        <f t="shared" si="510"/>
        <v>435</v>
      </c>
      <c r="Y72" s="7">
        <f t="shared" si="510"/>
        <v>6571840.7999999998</v>
      </c>
      <c r="Z72" s="7">
        <f t="shared" si="510"/>
        <v>593</v>
      </c>
      <c r="AA72" s="7">
        <f t="shared" si="510"/>
        <v>8958854.2399999984</v>
      </c>
      <c r="AB72" s="7">
        <f t="shared" si="510"/>
        <v>0</v>
      </c>
      <c r="AC72" s="7">
        <f t="shared" si="510"/>
        <v>0</v>
      </c>
      <c r="AD72" s="40">
        <f t="shared" si="510"/>
        <v>300</v>
      </c>
      <c r="AE72" s="7">
        <f t="shared" si="510"/>
        <v>5438764.7999999998</v>
      </c>
      <c r="AF72" s="7">
        <f t="shared" si="510"/>
        <v>105</v>
      </c>
      <c r="AG72" s="7">
        <f t="shared" si="510"/>
        <v>1586306.4</v>
      </c>
      <c r="AH72" s="52">
        <f t="shared" si="510"/>
        <v>14</v>
      </c>
      <c r="AI72" s="52">
        <f t="shared" si="510"/>
        <v>211507.51999999996</v>
      </c>
      <c r="AJ72" s="7">
        <f>SUM(AJ73:AJ74)</f>
        <v>0</v>
      </c>
      <c r="AK72" s="7">
        <f>SUM(AK73:AK74)</f>
        <v>0</v>
      </c>
      <c r="AL72" s="7">
        <f>SUM(AL73:AL74)</f>
        <v>0</v>
      </c>
      <c r="AM72" s="7">
        <f>SUM(AM73:AM74)</f>
        <v>0</v>
      </c>
      <c r="AN72" s="7">
        <f t="shared" si="510"/>
        <v>0</v>
      </c>
      <c r="AO72" s="7">
        <f t="shared" si="510"/>
        <v>0</v>
      </c>
      <c r="AP72" s="7">
        <f t="shared" si="510"/>
        <v>0</v>
      </c>
      <c r="AQ72" s="7">
        <f t="shared" si="510"/>
        <v>0</v>
      </c>
      <c r="AR72" s="7">
        <f t="shared" si="510"/>
        <v>0</v>
      </c>
      <c r="AS72" s="7">
        <f t="shared" si="510"/>
        <v>0</v>
      </c>
      <c r="AT72" s="7">
        <f t="shared" si="510"/>
        <v>70</v>
      </c>
      <c r="AU72" s="7">
        <f>SUM(AU73:AU74)</f>
        <v>1057537.5999999999</v>
      </c>
      <c r="AV72" s="7">
        <f t="shared" ref="AV72:CH72" si="511">SUM(AV73:AV74)</f>
        <v>624</v>
      </c>
      <c r="AW72" s="7">
        <f t="shared" si="511"/>
        <v>9427192.3199999984</v>
      </c>
      <c r="AX72" s="7">
        <f t="shared" si="511"/>
        <v>497</v>
      </c>
      <c r="AY72" s="7">
        <f t="shared" si="511"/>
        <v>7508516.959999999</v>
      </c>
      <c r="AZ72" s="7">
        <f t="shared" si="511"/>
        <v>217</v>
      </c>
      <c r="BA72" s="7">
        <f t="shared" si="511"/>
        <v>3278366.5599999996</v>
      </c>
      <c r="BB72" s="7">
        <f t="shared" si="511"/>
        <v>260</v>
      </c>
      <c r="BC72" s="7">
        <f t="shared" si="511"/>
        <v>3927996.8</v>
      </c>
      <c r="BD72" s="7">
        <f t="shared" si="511"/>
        <v>422</v>
      </c>
      <c r="BE72" s="7">
        <f t="shared" si="511"/>
        <v>6375440.959999999</v>
      </c>
      <c r="BF72" s="7">
        <f t="shared" si="511"/>
        <v>3</v>
      </c>
      <c r="BG72" s="7">
        <f t="shared" si="511"/>
        <v>45323.039999999994</v>
      </c>
      <c r="BH72" s="7">
        <f t="shared" si="511"/>
        <v>383</v>
      </c>
      <c r="BI72" s="7">
        <f t="shared" si="511"/>
        <v>5786241.4399999995</v>
      </c>
      <c r="BJ72" s="7">
        <f t="shared" si="511"/>
        <v>0</v>
      </c>
      <c r="BK72" s="7">
        <f t="shared" si="511"/>
        <v>0</v>
      </c>
      <c r="BL72" s="7">
        <f t="shared" si="511"/>
        <v>11</v>
      </c>
      <c r="BM72" s="7">
        <f t="shared" si="511"/>
        <v>166184.47999999998</v>
      </c>
      <c r="BN72" s="7">
        <f t="shared" si="511"/>
        <v>0</v>
      </c>
      <c r="BO72" s="7">
        <f t="shared" si="511"/>
        <v>0</v>
      </c>
      <c r="BP72" s="7">
        <f t="shared" si="511"/>
        <v>0</v>
      </c>
      <c r="BQ72" s="7">
        <f t="shared" si="511"/>
        <v>0</v>
      </c>
      <c r="BR72" s="7">
        <f t="shared" si="511"/>
        <v>30</v>
      </c>
      <c r="BS72" s="7">
        <f t="shared" si="511"/>
        <v>453230.39999999997</v>
      </c>
      <c r="BT72" s="7">
        <f t="shared" si="511"/>
        <v>101</v>
      </c>
      <c r="BU72" s="7">
        <f t="shared" si="511"/>
        <v>1525875.68</v>
      </c>
      <c r="BV72" s="7">
        <f t="shared" si="511"/>
        <v>90</v>
      </c>
      <c r="BW72" s="7">
        <f t="shared" si="511"/>
        <v>1359691.2</v>
      </c>
      <c r="BX72" s="7">
        <f t="shared" si="511"/>
        <v>124</v>
      </c>
      <c r="BY72" s="7">
        <f t="shared" si="511"/>
        <v>1873352.3199999996</v>
      </c>
      <c r="BZ72" s="7">
        <f t="shared" si="511"/>
        <v>150</v>
      </c>
      <c r="CA72" s="7">
        <f t="shared" si="511"/>
        <v>2266152</v>
      </c>
      <c r="CB72" s="7">
        <f t="shared" si="511"/>
        <v>149</v>
      </c>
      <c r="CC72" s="7">
        <f t="shared" si="511"/>
        <v>2251044.3199999994</v>
      </c>
      <c r="CD72" s="7">
        <f t="shared" si="511"/>
        <v>233</v>
      </c>
      <c r="CE72" s="7">
        <f t="shared" si="511"/>
        <v>3520089.4399999995</v>
      </c>
      <c r="CF72" s="7">
        <f t="shared" si="511"/>
        <v>250</v>
      </c>
      <c r="CG72" s="7">
        <f t="shared" si="511"/>
        <v>3776919.9999999995</v>
      </c>
      <c r="CH72" s="7">
        <f t="shared" si="511"/>
        <v>416</v>
      </c>
      <c r="CI72" s="7">
        <f t="shared" si="510"/>
        <v>7541753.8559999997</v>
      </c>
      <c r="CJ72" s="7">
        <f>SUM(CJ73:CJ74)</f>
        <v>590</v>
      </c>
      <c r="CK72" s="7">
        <f>SUM(CK73:CK74)</f>
        <v>10696237.439999999</v>
      </c>
      <c r="CL72" s="7">
        <f>SUM(CL73:CL74)</f>
        <v>180</v>
      </c>
      <c r="CM72" s="7">
        <f>SUM(CM73:CM74)</f>
        <v>3263258.88</v>
      </c>
      <c r="CN72" s="7">
        <f t="shared" si="510"/>
        <v>457</v>
      </c>
      <c r="CO72" s="7">
        <f t="shared" si="510"/>
        <v>8285051.7119999984</v>
      </c>
      <c r="CP72" s="40">
        <f>SUM(CP73:CP74)</f>
        <v>290</v>
      </c>
      <c r="CQ72" s="7">
        <f>SUM(CQ73:CQ74)</f>
        <v>5257472.6399999997</v>
      </c>
      <c r="CR72" s="7">
        <f t="shared" si="510"/>
        <v>0</v>
      </c>
      <c r="CS72" s="7">
        <f t="shared" si="510"/>
        <v>0</v>
      </c>
      <c r="CT72" s="7">
        <f>SUM(CT73:CT74)</f>
        <v>610</v>
      </c>
      <c r="CU72" s="7">
        <f>SUM(CU73:CU74)</f>
        <v>11058821.76</v>
      </c>
      <c r="CV72" s="7">
        <f>SUM(CV73:CV74)</f>
        <v>65</v>
      </c>
      <c r="CW72" s="7">
        <f>SUM(CW73:CW74)</f>
        <v>1178399.04</v>
      </c>
      <c r="CX72" s="7">
        <f t="shared" si="510"/>
        <v>750</v>
      </c>
      <c r="CY72" s="7">
        <f t="shared" si="510"/>
        <v>13596912</v>
      </c>
      <c r="CZ72" s="7">
        <f t="shared" si="510"/>
        <v>90</v>
      </c>
      <c r="DA72" s="7">
        <f t="shared" si="510"/>
        <v>1631629.44</v>
      </c>
      <c r="DB72" s="7">
        <f t="shared" si="510"/>
        <v>230</v>
      </c>
      <c r="DC72" s="7">
        <f t="shared" si="510"/>
        <v>4169719.6799999997</v>
      </c>
      <c r="DD72" s="7">
        <f t="shared" si="510"/>
        <v>1045</v>
      </c>
      <c r="DE72" s="7">
        <f t="shared" si="510"/>
        <v>18945030.719999999</v>
      </c>
      <c r="DF72" s="7">
        <f t="shared" si="510"/>
        <v>179</v>
      </c>
      <c r="DG72" s="7">
        <f t="shared" si="510"/>
        <v>3245129.6639999994</v>
      </c>
      <c r="DH72" s="7">
        <f t="shared" si="510"/>
        <v>212</v>
      </c>
      <c r="DI72" s="7">
        <f t="shared" si="510"/>
        <v>3843393.7919999999</v>
      </c>
      <c r="DJ72" s="7">
        <f t="shared" si="510"/>
        <v>219</v>
      </c>
      <c r="DK72" s="7">
        <f t="shared" si="510"/>
        <v>3970298.3039999995</v>
      </c>
      <c r="DL72" s="7">
        <f t="shared" ref="DL72:EI72" si="512">SUM(DL73:DL74)</f>
        <v>20</v>
      </c>
      <c r="DM72" s="7">
        <f t="shared" si="512"/>
        <v>362584.32000000001</v>
      </c>
      <c r="DN72" s="40">
        <f t="shared" si="512"/>
        <v>60</v>
      </c>
      <c r="DO72" s="7">
        <f t="shared" si="512"/>
        <v>1087752.96</v>
      </c>
      <c r="DP72" s="7">
        <f t="shared" si="512"/>
        <v>30</v>
      </c>
      <c r="DQ72" s="7">
        <f t="shared" si="512"/>
        <v>543876.48</v>
      </c>
      <c r="DR72" s="7">
        <f t="shared" si="512"/>
        <v>3</v>
      </c>
      <c r="DS72" s="7">
        <f t="shared" si="512"/>
        <v>72193.127999999997</v>
      </c>
      <c r="DT72" s="7">
        <f t="shared" si="512"/>
        <v>30</v>
      </c>
      <c r="DU72" s="7">
        <f t="shared" si="512"/>
        <v>832001.5199999999</v>
      </c>
      <c r="DV72" s="7">
        <f t="shared" si="512"/>
        <v>0</v>
      </c>
      <c r="DW72" s="7">
        <f t="shared" si="512"/>
        <v>0</v>
      </c>
      <c r="DX72" s="40">
        <f t="shared" si="512"/>
        <v>11</v>
      </c>
      <c r="DY72" s="7">
        <f t="shared" si="512"/>
        <v>166184.47999999998</v>
      </c>
      <c r="DZ72" s="7">
        <f t="shared" si="512"/>
        <v>125</v>
      </c>
      <c r="EA72" s="7">
        <f t="shared" si="512"/>
        <v>1888459.9999999998</v>
      </c>
      <c r="EB72" s="7">
        <f t="shared" si="512"/>
        <v>0</v>
      </c>
      <c r="EC72" s="7">
        <f t="shared" si="512"/>
        <v>0</v>
      </c>
      <c r="ED72" s="47">
        <v>0</v>
      </c>
      <c r="EE72" s="47">
        <f t="shared" si="512"/>
        <v>0</v>
      </c>
      <c r="EF72" s="104">
        <f t="shared" si="512"/>
        <v>0</v>
      </c>
      <c r="EG72" s="104">
        <f t="shared" si="512"/>
        <v>0</v>
      </c>
      <c r="EH72" s="105">
        <f t="shared" si="512"/>
        <v>10733</v>
      </c>
      <c r="EI72" s="105">
        <f t="shared" si="512"/>
        <v>179909051.89599994</v>
      </c>
    </row>
    <row r="73" spans="1:139" s="109" customFormat="1" ht="60" x14ac:dyDescent="0.25">
      <c r="A73" s="19"/>
      <c r="B73" s="19">
        <v>39</v>
      </c>
      <c r="C73" s="10" t="s">
        <v>221</v>
      </c>
      <c r="D73" s="9">
        <v>11480</v>
      </c>
      <c r="E73" s="4">
        <v>0.94</v>
      </c>
      <c r="F73" s="6">
        <v>1</v>
      </c>
      <c r="G73" s="6"/>
      <c r="H73" s="9">
        <v>1.4</v>
      </c>
      <c r="I73" s="9">
        <v>1.68</v>
      </c>
      <c r="J73" s="9">
        <v>2.23</v>
      </c>
      <c r="K73" s="9">
        <v>2.57</v>
      </c>
      <c r="L73" s="5">
        <v>60</v>
      </c>
      <c r="M73" s="5">
        <f t="shared" si="62"/>
        <v>906460.79999999993</v>
      </c>
      <c r="N73" s="5"/>
      <c r="O73" s="5">
        <f>N73*D73*E73*F73*H73*$O$12</f>
        <v>0</v>
      </c>
      <c r="P73" s="11"/>
      <c r="Q73" s="5">
        <f>P73*D73*E73*F73*H73*$Q$12</f>
        <v>0</v>
      </c>
      <c r="R73" s="5"/>
      <c r="S73" s="5">
        <f>SUM(R73*D73*E73*F73*H73*$S$12)</f>
        <v>0</v>
      </c>
      <c r="T73" s="11"/>
      <c r="U73" s="11">
        <f>SUM(T73*D73*E73*F73*H73*$U$12)</f>
        <v>0</v>
      </c>
      <c r="V73" s="5"/>
      <c r="W73" s="5">
        <f t="shared" si="63"/>
        <v>0</v>
      </c>
      <c r="X73" s="5">
        <v>435</v>
      </c>
      <c r="Y73" s="5">
        <f>SUM(X73*D73*E73*F73*H73*$Y$12)</f>
        <v>6571840.7999999998</v>
      </c>
      <c r="Z73" s="5">
        <v>593</v>
      </c>
      <c r="AA73" s="5">
        <f>SUM(Z73*D73*E73*F73*H73*$AA$12)</f>
        <v>8958854.2399999984</v>
      </c>
      <c r="AB73" s="5"/>
      <c r="AC73" s="5">
        <f>SUM(AB73*D73*E73*F73*I73*$AC$12)</f>
        <v>0</v>
      </c>
      <c r="AD73" s="11">
        <v>300</v>
      </c>
      <c r="AE73" s="5">
        <f>SUM(AD73*D73*E73*F73*I73*$AE$12)</f>
        <v>5438764.7999999998</v>
      </c>
      <c r="AF73" s="5">
        <v>105</v>
      </c>
      <c r="AG73" s="5">
        <f>SUM(AF73*D73*E73*F73*H73*$AG$12)</f>
        <v>1586306.4</v>
      </c>
      <c r="AH73" s="11">
        <f>17-3</f>
        <v>14</v>
      </c>
      <c r="AI73" s="11">
        <f>SUM(AH73*D73*E73*F73*H73*$AI$12)</f>
        <v>211507.51999999996</v>
      </c>
      <c r="AJ73" s="5"/>
      <c r="AK73" s="5">
        <f>SUM(AJ73*D73*E73*F73*H73*$AK$12)</f>
        <v>0</v>
      </c>
      <c r="AL73" s="7"/>
      <c r="AM73" s="5">
        <f>SUM(AL73*D73*E73*F73*H73*$AM$12)</f>
        <v>0</v>
      </c>
      <c r="AN73" s="5"/>
      <c r="AO73" s="5">
        <f>SUM(D73*E73*F73*H73*AN73*$AO$12)</f>
        <v>0</v>
      </c>
      <c r="AP73" s="5"/>
      <c r="AQ73" s="5">
        <f>SUM(AP73*D73*E73*F73*H73*$AQ$12)</f>
        <v>0</v>
      </c>
      <c r="AR73" s="5"/>
      <c r="AS73" s="5">
        <f>SUM(AR73*D73*E73*F73*H73*$AS$12)</f>
        <v>0</v>
      </c>
      <c r="AT73" s="5">
        <v>70</v>
      </c>
      <c r="AU73" s="5">
        <f>SUM(AT73*D73*E73*F73*H73*$AU$12)</f>
        <v>1057537.5999999999</v>
      </c>
      <c r="AV73" s="5">
        <v>624</v>
      </c>
      <c r="AW73" s="5">
        <f>SUM(AV73*D73*E73*F73*H73*$AW$12)</f>
        <v>9427192.3199999984</v>
      </c>
      <c r="AX73" s="11">
        <v>497</v>
      </c>
      <c r="AY73" s="5">
        <f>SUM(AX73*D73*E73*F73*H73*$AY$12)</f>
        <v>7508516.959999999</v>
      </c>
      <c r="AZ73" s="5">
        <v>217</v>
      </c>
      <c r="BA73" s="5">
        <f>SUM(AZ73*D73*E73*F73*H73*$BA$12)</f>
        <v>3278366.5599999996</v>
      </c>
      <c r="BB73" s="5">
        <v>260</v>
      </c>
      <c r="BC73" s="5">
        <f>SUM(BB73*D73*E73*F73*H73*$BC$12)</f>
        <v>3927996.8</v>
      </c>
      <c r="BD73" s="5">
        <v>422</v>
      </c>
      <c r="BE73" s="5">
        <f>BD73*D73*E73*F73*H73*$BE$12</f>
        <v>6375440.959999999</v>
      </c>
      <c r="BF73" s="5">
        <v>3</v>
      </c>
      <c r="BG73" s="5">
        <f>BF73*D73*E73*F73*H73*$BG$12</f>
        <v>45323.039999999994</v>
      </c>
      <c r="BH73" s="5">
        <v>383</v>
      </c>
      <c r="BI73" s="5">
        <f>BH73*D73*E73*F73*H73*$BI$12</f>
        <v>5786241.4399999995</v>
      </c>
      <c r="BJ73" s="5"/>
      <c r="BK73" s="5">
        <f>SUM(BJ73*D73*E73*F73*H73*$BK$12)</f>
        <v>0</v>
      </c>
      <c r="BL73" s="5">
        <v>11</v>
      </c>
      <c r="BM73" s="5">
        <f>SUM(BL73*D73*E73*F73*H73*$BM$12)</f>
        <v>166184.47999999998</v>
      </c>
      <c r="BN73" s="5"/>
      <c r="BO73" s="5">
        <f>SUM(BN73*D73*E73*F73*H73*$BO$12)</f>
        <v>0</v>
      </c>
      <c r="BP73" s="5"/>
      <c r="BQ73" s="5">
        <f>SUM(BP73*D73*E73*F73*H73*$BQ$12)</f>
        <v>0</v>
      </c>
      <c r="BR73" s="5">
        <v>30</v>
      </c>
      <c r="BS73" s="5">
        <f>SUM(BR73*D73*E73*F73*H73*$BS$12)</f>
        <v>453230.39999999997</v>
      </c>
      <c r="BT73" s="5">
        <v>101</v>
      </c>
      <c r="BU73" s="5">
        <f>BT73*D73*E73*F73*H73*$BU$12</f>
        <v>1525875.68</v>
      </c>
      <c r="BV73" s="5">
        <v>90</v>
      </c>
      <c r="BW73" s="5">
        <f>SUM(BV73*D73*E73*F73*H73*$BW$12)</f>
        <v>1359691.2</v>
      </c>
      <c r="BX73" s="5">
        <v>124</v>
      </c>
      <c r="BY73" s="5">
        <f>SUM(BX73*D73*E73*F73*H73*$BY$12)</f>
        <v>1873352.3199999996</v>
      </c>
      <c r="BZ73" s="5">
        <v>150</v>
      </c>
      <c r="CA73" s="5">
        <f>SUM(BZ73*D73*E73*F73*H73*$CA$12)</f>
        <v>2266152</v>
      </c>
      <c r="CB73" s="5">
        <v>149</v>
      </c>
      <c r="CC73" s="5">
        <f>SUM(CB73*D73*E73*F73*H73*$CC$12)</f>
        <v>2251044.3199999994</v>
      </c>
      <c r="CD73" s="5">
        <v>233</v>
      </c>
      <c r="CE73" s="5">
        <f>CD73*D73*E73*F73*H73*$CE$12</f>
        <v>3520089.4399999995</v>
      </c>
      <c r="CF73" s="5">
        <v>250</v>
      </c>
      <c r="CG73" s="5">
        <f>SUM(CF73*D73*E73*F73*H73*$CG$12)</f>
        <v>3776919.9999999995</v>
      </c>
      <c r="CH73" s="5">
        <v>416</v>
      </c>
      <c r="CI73" s="5">
        <f>SUM(CH73*D73*E73*F73*I73*$CI$12)</f>
        <v>7541753.8559999997</v>
      </c>
      <c r="CJ73" s="5">
        <v>590</v>
      </c>
      <c r="CK73" s="5">
        <f>SUM(CJ73*D73*E73*F73*I73*$CK$12)</f>
        <v>10696237.439999999</v>
      </c>
      <c r="CL73" s="5">
        <v>180</v>
      </c>
      <c r="CM73" s="5">
        <f>SUM(CL73*D73*E73*F73*I73*$CM$12)</f>
        <v>3263258.88</v>
      </c>
      <c r="CN73" s="5">
        <v>457</v>
      </c>
      <c r="CO73" s="5">
        <f>SUM(CN73*D73*E73*F73*I73*$CO$12)</f>
        <v>8285051.7119999984</v>
      </c>
      <c r="CP73" s="11">
        <v>290</v>
      </c>
      <c r="CQ73" s="5">
        <f>SUM(CP73*D73*E73*F73*I73*$CQ$12)</f>
        <v>5257472.6399999997</v>
      </c>
      <c r="CR73" s="5"/>
      <c r="CS73" s="5">
        <f>SUM(CR73*D73*E73*F73*I73*$CS$12)</f>
        <v>0</v>
      </c>
      <c r="CT73" s="5">
        <v>610</v>
      </c>
      <c r="CU73" s="5">
        <f>SUM(CT73*D73*E73*F73*I73*$CU$12)</f>
        <v>11058821.76</v>
      </c>
      <c r="CV73" s="5">
        <v>65</v>
      </c>
      <c r="CW73" s="5">
        <f>SUM(CV73*D73*E73*F73*I73*$CW$12)</f>
        <v>1178399.04</v>
      </c>
      <c r="CX73" s="5">
        <v>750</v>
      </c>
      <c r="CY73" s="5">
        <f>SUM(CX73*D73*E73*F73*I73*$CY$12)</f>
        <v>13596912</v>
      </c>
      <c r="CZ73" s="5">
        <v>90</v>
      </c>
      <c r="DA73" s="5">
        <f>SUM(CZ73*D73*E73*F73*I73*$DA$12)</f>
        <v>1631629.44</v>
      </c>
      <c r="DB73" s="5">
        <v>230</v>
      </c>
      <c r="DC73" s="5">
        <f>SUM(DB73*D73*E73*F73*I73*$DC$12)</f>
        <v>4169719.6799999997</v>
      </c>
      <c r="DD73" s="5">
        <v>1045</v>
      </c>
      <c r="DE73" s="5">
        <f>SUM(DD73*D73*E73*F73*I73*$DE$12)</f>
        <v>18945030.719999999</v>
      </c>
      <c r="DF73" s="5">
        <v>179</v>
      </c>
      <c r="DG73" s="5">
        <f>SUM(DF73*D73*E73*F73*I73*$DG$12)</f>
        <v>3245129.6639999994</v>
      </c>
      <c r="DH73" s="5">
        <v>212</v>
      </c>
      <c r="DI73" s="5">
        <f>SUM(DH73*D73*E73*F73*I73*$DI$12)</f>
        <v>3843393.7919999999</v>
      </c>
      <c r="DJ73" s="5">
        <v>219</v>
      </c>
      <c r="DK73" s="5">
        <f>SUM(DJ73*D73*E73*F73*I73*$DK$12)</f>
        <v>3970298.3039999995</v>
      </c>
      <c r="DL73" s="5">
        <v>20</v>
      </c>
      <c r="DM73" s="5">
        <f>DL73*D73*E73*F73*I73*$DM$12</f>
        <v>362584.32000000001</v>
      </c>
      <c r="DN73" s="11">
        <v>60</v>
      </c>
      <c r="DO73" s="5">
        <f>SUM(DN73*D73*E73*F73*I73*$DO$12)</f>
        <v>1087752.96</v>
      </c>
      <c r="DP73" s="5">
        <v>30</v>
      </c>
      <c r="DQ73" s="5">
        <f>SUM(DP73*D73*E73*F73*I73*$DQ$12)</f>
        <v>543876.48</v>
      </c>
      <c r="DR73" s="5">
        <v>3</v>
      </c>
      <c r="DS73" s="5">
        <f>SUM(DR73*D73*E73*F73*J73*$DS$12)</f>
        <v>72193.127999999997</v>
      </c>
      <c r="DT73" s="5">
        <v>30</v>
      </c>
      <c r="DU73" s="5">
        <f>SUM(DT73*D73*E73*F73*K73*$DU$12)</f>
        <v>832001.5199999999</v>
      </c>
      <c r="DV73" s="7"/>
      <c r="DW73" s="5">
        <f>SUM(DV73*D73*E73*F73*H73*$DW$12)</f>
        <v>0</v>
      </c>
      <c r="DX73" s="11">
        <v>11</v>
      </c>
      <c r="DY73" s="5">
        <f>SUM(DX73*D73*E73*F73*H73*$DY$12)</f>
        <v>166184.47999999998</v>
      </c>
      <c r="DZ73" s="5">
        <v>125</v>
      </c>
      <c r="EA73" s="5">
        <f>SUM(DZ73*D73*E73*F73*H73*$EA$12)</f>
        <v>1888459.9999999998</v>
      </c>
      <c r="EB73" s="5"/>
      <c r="EC73" s="5">
        <f>SUM(EB73*D73*E73*F73*H73*$EC$12)</f>
        <v>0</v>
      </c>
      <c r="ED73" s="5"/>
      <c r="EE73" s="5">
        <f t="shared" si="61"/>
        <v>0</v>
      </c>
      <c r="EF73" s="107"/>
      <c r="EG73" s="106">
        <f t="shared" si="64"/>
        <v>0</v>
      </c>
      <c r="EH73" s="108">
        <f t="shared" si="65"/>
        <v>10733</v>
      </c>
      <c r="EI73" s="108">
        <f t="shared" si="65"/>
        <v>179909051.89599994</v>
      </c>
    </row>
    <row r="74" spans="1:139" s="17" customFormat="1" ht="30" x14ac:dyDescent="0.25">
      <c r="A74" s="19"/>
      <c r="B74" s="19">
        <v>40</v>
      </c>
      <c r="C74" s="8" t="s">
        <v>222</v>
      </c>
      <c r="D74" s="9">
        <v>11480</v>
      </c>
      <c r="E74" s="4">
        <v>2.57</v>
      </c>
      <c r="F74" s="6">
        <v>1</v>
      </c>
      <c r="G74" s="6"/>
      <c r="H74" s="9">
        <v>1.4</v>
      </c>
      <c r="I74" s="9">
        <v>1.68</v>
      </c>
      <c r="J74" s="9">
        <v>2.23</v>
      </c>
      <c r="K74" s="9">
        <v>2.57</v>
      </c>
      <c r="L74" s="5"/>
      <c r="M74" s="5">
        <f t="shared" si="62"/>
        <v>0</v>
      </c>
      <c r="N74" s="5"/>
      <c r="O74" s="5">
        <f>N74*D74*E74*F74*H74*$O$12</f>
        <v>0</v>
      </c>
      <c r="P74" s="11"/>
      <c r="Q74" s="5">
        <f>P74*D74*E74*F74*H74*$Q$12</f>
        <v>0</v>
      </c>
      <c r="R74" s="5"/>
      <c r="S74" s="5">
        <f>SUM(R74*D74*E74*F74*H74*$S$12)</f>
        <v>0</v>
      </c>
      <c r="T74" s="11"/>
      <c r="U74" s="11">
        <f>SUM(T74*D74*E74*F74*H74*$U$12)</f>
        <v>0</v>
      </c>
      <c r="V74" s="5"/>
      <c r="W74" s="5">
        <f t="shared" si="63"/>
        <v>0</v>
      </c>
      <c r="X74" s="5"/>
      <c r="Y74" s="5">
        <f>SUM(X74*D74*E74*F74*H74*$Y$12)</f>
        <v>0</v>
      </c>
      <c r="Z74" s="5"/>
      <c r="AA74" s="5">
        <f>SUM(Z74*D74*E74*F74*H74*$AA$12)</f>
        <v>0</v>
      </c>
      <c r="AB74" s="5"/>
      <c r="AC74" s="5">
        <f>SUM(AB74*D74*E74*F74*I74*$AC$12)</f>
        <v>0</v>
      </c>
      <c r="AD74" s="11"/>
      <c r="AE74" s="5">
        <f>SUM(AD74*D74*E74*F74*I74*$AE$12)</f>
        <v>0</v>
      </c>
      <c r="AF74" s="5"/>
      <c r="AG74" s="5">
        <f>SUM(AF74*D74*E74*F74*H74*$AG$12)</f>
        <v>0</v>
      </c>
      <c r="AH74" s="11"/>
      <c r="AI74" s="11">
        <f>SUM(AH74*D74*E74*F74*H74*$AI$12)</f>
        <v>0</v>
      </c>
      <c r="AJ74" s="5"/>
      <c r="AK74" s="5">
        <f>SUM(AJ74*D74*E74*F74*H74*$AK$12)</f>
        <v>0</v>
      </c>
      <c r="AL74" s="5"/>
      <c r="AM74" s="5">
        <f>SUM(AL74*D74*E74*F74*H74*$AM$12)</f>
        <v>0</v>
      </c>
      <c r="AN74" s="5"/>
      <c r="AO74" s="5">
        <f>SUM(D74*E74*F74*H74*AN74*$AO$12)</f>
        <v>0</v>
      </c>
      <c r="AP74" s="5"/>
      <c r="AQ74" s="5">
        <f>SUM(AP74*D74*E74*F74*H74*$AQ$12)</f>
        <v>0</v>
      </c>
      <c r="AR74" s="5"/>
      <c r="AS74" s="5">
        <f>SUM(AR74*D74*E74*F74*H74*$AS$12)</f>
        <v>0</v>
      </c>
      <c r="AT74" s="5"/>
      <c r="AU74" s="5">
        <f>SUM(AT74*D74*E74*F74*H74*$AU$12)</f>
        <v>0</v>
      </c>
      <c r="AV74" s="5"/>
      <c r="AW74" s="5">
        <f>SUM(AV74*D74*E74*F74*H74*$AW$12)</f>
        <v>0</v>
      </c>
      <c r="AX74" s="5"/>
      <c r="AY74" s="5">
        <f>SUM(AX74*D74*E74*F74*H74*$AY$12)</f>
        <v>0</v>
      </c>
      <c r="AZ74" s="5"/>
      <c r="BA74" s="5">
        <f>SUM(AZ74*D74*E74*F74*H74*$BA$12)</f>
        <v>0</v>
      </c>
      <c r="BB74" s="5"/>
      <c r="BC74" s="5">
        <f>SUM(BB74*D74*E74*F74*H74*$BC$12)</f>
        <v>0</v>
      </c>
      <c r="BD74" s="5"/>
      <c r="BE74" s="5">
        <f>BD74*D74*E74*F74*H74*$BE$12</f>
        <v>0</v>
      </c>
      <c r="BF74" s="5"/>
      <c r="BG74" s="5">
        <f>BF74*D74*E74*F74*H74*$BG$12</f>
        <v>0</v>
      </c>
      <c r="BH74" s="5"/>
      <c r="BI74" s="5">
        <f>BH74*D74*E74*F74*H74*$BI$12</f>
        <v>0</v>
      </c>
      <c r="BJ74" s="5"/>
      <c r="BK74" s="5">
        <f>SUM(BJ74*D74*E74*F74*H74*$BK$12)</f>
        <v>0</v>
      </c>
      <c r="BL74" s="5"/>
      <c r="BM74" s="5">
        <f>SUM(BL74*D74*E74*F74*H74*$BM$12)</f>
        <v>0</v>
      </c>
      <c r="BN74" s="5"/>
      <c r="BO74" s="5">
        <f>SUM(BN74*D74*E74*F74*H74*$BO$12)</f>
        <v>0</v>
      </c>
      <c r="BP74" s="5"/>
      <c r="BQ74" s="5">
        <f>SUM(BP74*D74*E74*F74*H74*$BQ$12)</f>
        <v>0</v>
      </c>
      <c r="BR74" s="5"/>
      <c r="BS74" s="5">
        <f>SUM(BR74*D74*E74*F74*H74*$BS$12)</f>
        <v>0</v>
      </c>
      <c r="BT74" s="5"/>
      <c r="BU74" s="5">
        <f>BT74*D74*E74*F74*H74*$BU$12</f>
        <v>0</v>
      </c>
      <c r="BV74" s="5"/>
      <c r="BW74" s="5">
        <f>SUM(BV74*D74*E74*F74*H74*$BW$12)</f>
        <v>0</v>
      </c>
      <c r="BX74" s="5"/>
      <c r="BY74" s="5">
        <f>SUM(BX74*D74*E74*F74*H74*$BY$12)</f>
        <v>0</v>
      </c>
      <c r="BZ74" s="5"/>
      <c r="CA74" s="5">
        <f>SUM(BZ74*D74*E74*F74*H74*$CA$12)</f>
        <v>0</v>
      </c>
      <c r="CB74" s="5"/>
      <c r="CC74" s="5">
        <f>SUM(CB74*D74*E74*F74*H74*$CC$12)</f>
        <v>0</v>
      </c>
      <c r="CD74" s="5"/>
      <c r="CE74" s="5">
        <f>CD74*D74*E74*F74*H74*$CE$12</f>
        <v>0</v>
      </c>
      <c r="CF74" s="5"/>
      <c r="CG74" s="5">
        <f>SUM(CF74*D74*E74*F74*H74*$CG$12)</f>
        <v>0</v>
      </c>
      <c r="CH74" s="5"/>
      <c r="CI74" s="5">
        <f>SUM(CH74*D74*E74*F74*I74*$CI$12)</f>
        <v>0</v>
      </c>
      <c r="CJ74" s="5"/>
      <c r="CK74" s="5">
        <f>SUM(CJ74*D74*E74*F74*I74*$CK$12)</f>
        <v>0</v>
      </c>
      <c r="CL74" s="5"/>
      <c r="CM74" s="5">
        <f>SUM(CL74*D74*E74*F74*I74*$CM$12)</f>
        <v>0</v>
      </c>
      <c r="CN74" s="5"/>
      <c r="CO74" s="5">
        <f>SUM(CN74*D74*E74*F74*I74*$CO$12)</f>
        <v>0</v>
      </c>
      <c r="CP74" s="11"/>
      <c r="CQ74" s="5">
        <f>SUM(CP74*D74*E74*F74*I74*$CQ$12)</f>
        <v>0</v>
      </c>
      <c r="CR74" s="5"/>
      <c r="CS74" s="5">
        <f>SUM(CR74*D74*E74*F74*I74*$CS$12)</f>
        <v>0</v>
      </c>
      <c r="CT74" s="5"/>
      <c r="CU74" s="5">
        <f>SUM(CT74*D74*E74*F74*I74*$CU$12)</f>
        <v>0</v>
      </c>
      <c r="CV74" s="5"/>
      <c r="CW74" s="5">
        <f>SUM(CV74*D74*E74*F74*I74*$CW$12)</f>
        <v>0</v>
      </c>
      <c r="CX74" s="5"/>
      <c r="CY74" s="5">
        <f>SUM(CX74*D74*E74*F74*I74*$CY$12)</f>
        <v>0</v>
      </c>
      <c r="CZ74" s="5"/>
      <c r="DA74" s="5">
        <f>SUM(CZ74*D74*E74*F74*I74*$DA$12)</f>
        <v>0</v>
      </c>
      <c r="DB74" s="5"/>
      <c r="DC74" s="5">
        <f>SUM(DB74*D74*E74*F74*I74*$DC$12)</f>
        <v>0</v>
      </c>
      <c r="DD74" s="5"/>
      <c r="DE74" s="5">
        <f>SUM(DD74*D74*E74*F74*I74*$DE$12)</f>
        <v>0</v>
      </c>
      <c r="DF74" s="5"/>
      <c r="DG74" s="5">
        <f>SUM(DF74*D74*E74*F74*I74*$DG$12)</f>
        <v>0</v>
      </c>
      <c r="DH74" s="5"/>
      <c r="DI74" s="5">
        <f>SUM(DH74*D74*E74*F74*I74*$DI$12)</f>
        <v>0</v>
      </c>
      <c r="DJ74" s="5">
        <v>0</v>
      </c>
      <c r="DK74" s="5">
        <f>SUM(DJ74*D74*E74*F74*I74*$DK$12)</f>
        <v>0</v>
      </c>
      <c r="DL74" s="5"/>
      <c r="DM74" s="5">
        <f>DL74*D74*E74*F74*I74*$DM$12</f>
        <v>0</v>
      </c>
      <c r="DN74" s="11"/>
      <c r="DO74" s="5">
        <f>SUM(DN74*D74*E74*F74*I74*$DO$12)</f>
        <v>0</v>
      </c>
      <c r="DP74" s="5"/>
      <c r="DQ74" s="5">
        <f>SUM(DP74*D74*E74*F74*I74*$DQ$12)</f>
        <v>0</v>
      </c>
      <c r="DR74" s="5"/>
      <c r="DS74" s="5">
        <f>SUM(DR74*D74*E74*F74*J74*$DS$12)</f>
        <v>0</v>
      </c>
      <c r="DT74" s="5"/>
      <c r="DU74" s="5">
        <f>SUM(DT74*D74*E74*F74*K74*$DU$12)</f>
        <v>0</v>
      </c>
      <c r="DV74" s="5"/>
      <c r="DW74" s="5">
        <f>SUM(DV74*D74*E74*F74*H74*$DW$12)</f>
        <v>0</v>
      </c>
      <c r="DX74" s="11"/>
      <c r="DY74" s="5">
        <f>SUM(DX74*D74*E74*F74*H74*$DY$12)</f>
        <v>0</v>
      </c>
      <c r="DZ74" s="5"/>
      <c r="EA74" s="5">
        <f>SUM(DZ74*D74*E74*F74*H74*$EA$12)</f>
        <v>0</v>
      </c>
      <c r="EB74" s="5"/>
      <c r="EC74" s="5">
        <f>SUM(EB74*D74*E74*F74*H74*$EC$12)</f>
        <v>0</v>
      </c>
      <c r="ED74" s="5"/>
      <c r="EE74" s="5">
        <f t="shared" si="61"/>
        <v>0</v>
      </c>
      <c r="EF74" s="107"/>
      <c r="EG74" s="106">
        <f t="shared" si="64"/>
        <v>0</v>
      </c>
      <c r="EH74" s="108">
        <f t="shared" si="65"/>
        <v>0</v>
      </c>
      <c r="EI74" s="108">
        <f t="shared" si="65"/>
        <v>0</v>
      </c>
    </row>
    <row r="75" spans="1:139" s="109" customFormat="1" ht="14.25" x14ac:dyDescent="0.2">
      <c r="A75" s="50">
        <v>17</v>
      </c>
      <c r="B75" s="50"/>
      <c r="C75" s="54" t="s">
        <v>223</v>
      </c>
      <c r="D75" s="55">
        <v>11480</v>
      </c>
      <c r="E75" s="51">
        <v>1.87</v>
      </c>
      <c r="F75" s="46">
        <v>1</v>
      </c>
      <c r="G75" s="2"/>
      <c r="H75" s="55">
        <v>1.4</v>
      </c>
      <c r="I75" s="55">
        <v>1.68</v>
      </c>
      <c r="J75" s="55">
        <v>2.23</v>
      </c>
      <c r="K75" s="55">
        <v>2.57</v>
      </c>
      <c r="L75" s="7">
        <f>L76</f>
        <v>0</v>
      </c>
      <c r="M75" s="7">
        <f t="shared" ref="M75:DK75" si="513">SUM(M76)</f>
        <v>0</v>
      </c>
      <c r="N75" s="7">
        <f t="shared" ref="N75" si="514">N76</f>
        <v>0</v>
      </c>
      <c r="O75" s="7">
        <f>SUM(O76)</f>
        <v>0</v>
      </c>
      <c r="P75" s="40">
        <f t="shared" ref="P75" si="515">P76</f>
        <v>0</v>
      </c>
      <c r="Q75" s="7">
        <f>SUM(Q76)</f>
        <v>0</v>
      </c>
      <c r="R75" s="7">
        <f t="shared" ref="R75" si="516">R76</f>
        <v>0</v>
      </c>
      <c r="S75" s="7">
        <f>SUM(S76)</f>
        <v>0</v>
      </c>
      <c r="T75" s="52">
        <f t="shared" ref="T75" si="517">T76</f>
        <v>0</v>
      </c>
      <c r="U75" s="52">
        <f>SUM(U76)</f>
        <v>0</v>
      </c>
      <c r="V75" s="7">
        <f t="shared" ref="V75" si="518">V76</f>
        <v>0</v>
      </c>
      <c r="W75" s="7">
        <f t="shared" si="513"/>
        <v>0</v>
      </c>
      <c r="X75" s="7">
        <f t="shared" ref="X75" si="519">X76</f>
        <v>0</v>
      </c>
      <c r="Y75" s="7">
        <f t="shared" si="513"/>
        <v>0</v>
      </c>
      <c r="Z75" s="7">
        <f t="shared" ref="Z75" si="520">Z76</f>
        <v>0</v>
      </c>
      <c r="AA75" s="7">
        <f t="shared" si="513"/>
        <v>0</v>
      </c>
      <c r="AB75" s="7">
        <f t="shared" ref="AB75" si="521">AB76</f>
        <v>0</v>
      </c>
      <c r="AC75" s="7">
        <f t="shared" si="513"/>
        <v>0</v>
      </c>
      <c r="AD75" s="40">
        <f t="shared" ref="AD75" si="522">AD76</f>
        <v>0</v>
      </c>
      <c r="AE75" s="7">
        <f t="shared" si="513"/>
        <v>0</v>
      </c>
      <c r="AF75" s="7">
        <f t="shared" ref="AF75" si="523">AF76</f>
        <v>0</v>
      </c>
      <c r="AG75" s="7">
        <f t="shared" si="513"/>
        <v>0</v>
      </c>
      <c r="AH75" s="52">
        <f t="shared" ref="AH75" si="524">AH76</f>
        <v>0</v>
      </c>
      <c r="AI75" s="52">
        <f t="shared" ref="AI75" si="525">SUM(AI76)</f>
        <v>0</v>
      </c>
      <c r="AJ75" s="7">
        <f t="shared" ref="AJ75" si="526">AJ76</f>
        <v>0</v>
      </c>
      <c r="AK75" s="7">
        <f>SUM(AK76)</f>
        <v>0</v>
      </c>
      <c r="AL75" s="7">
        <f>SUM(AL76)</f>
        <v>0</v>
      </c>
      <c r="AM75" s="7">
        <f>SUM(AM76)</f>
        <v>0</v>
      </c>
      <c r="AN75" s="7">
        <f t="shared" ref="AN75" si="527">AN76</f>
        <v>0</v>
      </c>
      <c r="AO75" s="7">
        <f t="shared" si="513"/>
        <v>0</v>
      </c>
      <c r="AP75" s="7">
        <f t="shared" ref="AP75" si="528">AP76</f>
        <v>0</v>
      </c>
      <c r="AQ75" s="7">
        <f t="shared" si="513"/>
        <v>0</v>
      </c>
      <c r="AR75" s="7">
        <f t="shared" ref="AR75" si="529">AR76</f>
        <v>0</v>
      </c>
      <c r="AS75" s="7">
        <f t="shared" si="513"/>
        <v>0</v>
      </c>
      <c r="AT75" s="7">
        <f t="shared" ref="AT75" si="530">AT76</f>
        <v>0</v>
      </c>
      <c r="AU75" s="7">
        <f>SUM(AU76)</f>
        <v>0</v>
      </c>
      <c r="AV75" s="7">
        <f t="shared" ref="AV75" si="531">AV76</f>
        <v>0</v>
      </c>
      <c r="AW75" s="7">
        <f>SUM(AW76)</f>
        <v>0</v>
      </c>
      <c r="AX75" s="7">
        <f t="shared" ref="AX75" si="532">AX76</f>
        <v>0</v>
      </c>
      <c r="AY75" s="7">
        <f>SUM(AY76)</f>
        <v>0</v>
      </c>
      <c r="AZ75" s="7">
        <f t="shared" ref="AZ75" si="533">AZ76</f>
        <v>0</v>
      </c>
      <c r="BA75" s="7">
        <f>SUM(BA76)</f>
        <v>0</v>
      </c>
      <c r="BB75" s="7">
        <f t="shared" ref="BB75" si="534">BB76</f>
        <v>0</v>
      </c>
      <c r="BC75" s="7">
        <f>SUM(BC76)</f>
        <v>0</v>
      </c>
      <c r="BD75" s="7">
        <f t="shared" ref="BD75" si="535">BD76</f>
        <v>0</v>
      </c>
      <c r="BE75" s="7">
        <f>SUM(BE76)</f>
        <v>0</v>
      </c>
      <c r="BF75" s="7">
        <f t="shared" ref="BF75" si="536">BF76</f>
        <v>0</v>
      </c>
      <c r="BG75" s="7">
        <f>SUM(BG76)</f>
        <v>0</v>
      </c>
      <c r="BH75" s="7">
        <f t="shared" ref="BH75" si="537">BH76</f>
        <v>0</v>
      </c>
      <c r="BI75" s="7">
        <f>SUM(BI76)</f>
        <v>0</v>
      </c>
      <c r="BJ75" s="7">
        <f t="shared" ref="BJ75" si="538">BJ76</f>
        <v>0</v>
      </c>
      <c r="BK75" s="7">
        <f>SUM(BK76)</f>
        <v>0</v>
      </c>
      <c r="BL75" s="7">
        <f t="shared" ref="BL75" si="539">BL76</f>
        <v>8</v>
      </c>
      <c r="BM75" s="7">
        <f>SUM(BM76)</f>
        <v>230151.03999999998</v>
      </c>
      <c r="BN75" s="7">
        <f t="shared" ref="BN75" si="540">BN76</f>
        <v>0</v>
      </c>
      <c r="BO75" s="7">
        <f>SUM(BO76)</f>
        <v>0</v>
      </c>
      <c r="BP75" s="7">
        <f t="shared" ref="BP75" si="541">BP76</f>
        <v>0</v>
      </c>
      <c r="BQ75" s="7">
        <f>SUM(BQ76)</f>
        <v>0</v>
      </c>
      <c r="BR75" s="7">
        <f>BR76</f>
        <v>0</v>
      </c>
      <c r="BS75" s="7">
        <f>SUM(BS76)</f>
        <v>0</v>
      </c>
      <c r="BT75" s="7">
        <f t="shared" ref="BT75" si="542">BT76</f>
        <v>0</v>
      </c>
      <c r="BU75" s="7">
        <f>SUM(BU76)</f>
        <v>0</v>
      </c>
      <c r="BV75" s="7">
        <f t="shared" ref="BV75" si="543">BV76</f>
        <v>0</v>
      </c>
      <c r="BW75" s="7">
        <f>SUM(BW76)</f>
        <v>0</v>
      </c>
      <c r="BX75" s="7">
        <f t="shared" ref="BX75" si="544">BX76</f>
        <v>0</v>
      </c>
      <c r="BY75" s="7">
        <f>SUM(BY76)</f>
        <v>0</v>
      </c>
      <c r="BZ75" s="7">
        <f t="shared" ref="BZ75" si="545">BZ76</f>
        <v>0</v>
      </c>
      <c r="CA75" s="7">
        <f>SUM(CA76)</f>
        <v>0</v>
      </c>
      <c r="CB75" s="7">
        <f t="shared" ref="CB75" si="546">CB76</f>
        <v>0</v>
      </c>
      <c r="CC75" s="7">
        <f>SUM(CC76)</f>
        <v>0</v>
      </c>
      <c r="CD75" s="7">
        <f t="shared" ref="CD75" si="547">CD76</f>
        <v>0</v>
      </c>
      <c r="CE75" s="7">
        <f>SUM(CE76)</f>
        <v>0</v>
      </c>
      <c r="CF75" s="7">
        <f t="shared" ref="CF75" si="548">CF76</f>
        <v>0</v>
      </c>
      <c r="CG75" s="7">
        <f>SUM(CG76)</f>
        <v>0</v>
      </c>
      <c r="CH75" s="7">
        <f t="shared" ref="CH75" si="549">CH76</f>
        <v>0</v>
      </c>
      <c r="CI75" s="7">
        <f t="shared" si="513"/>
        <v>0</v>
      </c>
      <c r="CJ75" s="7">
        <f t="shared" ref="CJ75" si="550">CJ76</f>
        <v>0</v>
      </c>
      <c r="CK75" s="7">
        <f>SUM(CK76)</f>
        <v>0</v>
      </c>
      <c r="CL75" s="7">
        <f t="shared" ref="CL75" si="551">CL76</f>
        <v>0</v>
      </c>
      <c r="CM75" s="7">
        <f>SUM(CM76)</f>
        <v>0</v>
      </c>
      <c r="CN75" s="7">
        <f t="shared" ref="CN75" si="552">CN76</f>
        <v>0</v>
      </c>
      <c r="CO75" s="7">
        <f t="shared" si="513"/>
        <v>0</v>
      </c>
      <c r="CP75" s="40">
        <f t="shared" ref="CP75" si="553">CP76</f>
        <v>0</v>
      </c>
      <c r="CQ75" s="7">
        <f>SUM(CQ76)</f>
        <v>0</v>
      </c>
      <c r="CR75" s="7">
        <f t="shared" ref="CR75" si="554">CR76</f>
        <v>0</v>
      </c>
      <c r="CS75" s="7">
        <f t="shared" si="513"/>
        <v>0</v>
      </c>
      <c r="CT75" s="7">
        <f t="shared" ref="CT75" si="555">CT76</f>
        <v>0</v>
      </c>
      <c r="CU75" s="7">
        <f>SUM(CU76)</f>
        <v>0</v>
      </c>
      <c r="CV75" s="7">
        <f t="shared" ref="CV75" si="556">CV76</f>
        <v>0</v>
      </c>
      <c r="CW75" s="7">
        <f>SUM(CW76)</f>
        <v>0</v>
      </c>
      <c r="CX75" s="7">
        <f t="shared" ref="CX75" si="557">CX76</f>
        <v>1</v>
      </c>
      <c r="CY75" s="7">
        <f t="shared" si="513"/>
        <v>34522.656000000003</v>
      </c>
      <c r="CZ75" s="7">
        <f t="shared" ref="CZ75" si="558">CZ76</f>
        <v>0</v>
      </c>
      <c r="DA75" s="7">
        <f t="shared" si="513"/>
        <v>0</v>
      </c>
      <c r="DB75" s="7">
        <f t="shared" ref="DB75" si="559">DB76</f>
        <v>0</v>
      </c>
      <c r="DC75" s="7">
        <f t="shared" si="513"/>
        <v>0</v>
      </c>
      <c r="DD75" s="7">
        <f t="shared" ref="DD75" si="560">DD76</f>
        <v>0</v>
      </c>
      <c r="DE75" s="7">
        <f t="shared" si="513"/>
        <v>0</v>
      </c>
      <c r="DF75" s="7">
        <f t="shared" ref="DF75" si="561">DF76</f>
        <v>0</v>
      </c>
      <c r="DG75" s="7">
        <f t="shared" si="513"/>
        <v>0</v>
      </c>
      <c r="DH75" s="7">
        <f t="shared" ref="DH75" si="562">DH76</f>
        <v>0</v>
      </c>
      <c r="DI75" s="7">
        <f t="shared" si="513"/>
        <v>0</v>
      </c>
      <c r="DJ75" s="7">
        <f t="shared" ref="DJ75" si="563">DJ76</f>
        <v>0</v>
      </c>
      <c r="DK75" s="7">
        <f t="shared" si="513"/>
        <v>0</v>
      </c>
      <c r="DL75" s="7">
        <f t="shared" ref="DL75" si="564">DL76</f>
        <v>0</v>
      </c>
      <c r="DM75" s="7">
        <f t="shared" ref="DM75:DU75" si="565">SUM(DM76)</f>
        <v>0</v>
      </c>
      <c r="DN75" s="40">
        <f t="shared" ref="DN75" si="566">DN76</f>
        <v>0</v>
      </c>
      <c r="DO75" s="7">
        <f t="shared" si="565"/>
        <v>0</v>
      </c>
      <c r="DP75" s="7">
        <f t="shared" ref="DP75" si="567">DP76</f>
        <v>0</v>
      </c>
      <c r="DQ75" s="7">
        <f t="shared" si="565"/>
        <v>0</v>
      </c>
      <c r="DR75" s="7">
        <f t="shared" ref="DR75" si="568">DR76</f>
        <v>0</v>
      </c>
      <c r="DS75" s="7">
        <f t="shared" si="565"/>
        <v>0</v>
      </c>
      <c r="DT75" s="7">
        <f t="shared" ref="DT75" si="569">DT76</f>
        <v>0</v>
      </c>
      <c r="DU75" s="7">
        <f t="shared" si="565"/>
        <v>0</v>
      </c>
      <c r="DV75" s="7">
        <f>SUM(DV76)</f>
        <v>0</v>
      </c>
      <c r="DW75" s="7">
        <f>SUM(DW76)</f>
        <v>0</v>
      </c>
      <c r="DX75" s="40">
        <f>DX76</f>
        <v>0</v>
      </c>
      <c r="DY75" s="7">
        <f>SUM(DY76)</f>
        <v>0</v>
      </c>
      <c r="DZ75" s="7">
        <f t="shared" ref="DZ75" si="570">DZ76</f>
        <v>0</v>
      </c>
      <c r="EA75" s="7">
        <f>SUM(EA76)</f>
        <v>0</v>
      </c>
      <c r="EB75" s="7">
        <f t="shared" ref="EB75" si="571">EB76</f>
        <v>0</v>
      </c>
      <c r="EC75" s="7">
        <f>SUM(EC76)</f>
        <v>0</v>
      </c>
      <c r="ED75" s="47">
        <v>0</v>
      </c>
      <c r="EE75" s="47">
        <f t="shared" ref="EE75:EI75" si="572">EE76</f>
        <v>0</v>
      </c>
      <c r="EF75" s="104">
        <f t="shared" si="572"/>
        <v>0</v>
      </c>
      <c r="EG75" s="104">
        <f t="shared" si="572"/>
        <v>0</v>
      </c>
      <c r="EH75" s="105">
        <f t="shared" si="572"/>
        <v>9</v>
      </c>
      <c r="EI75" s="105">
        <f t="shared" si="572"/>
        <v>264673.696</v>
      </c>
    </row>
    <row r="76" spans="1:139" s="17" customFormat="1" ht="30" x14ac:dyDescent="0.25">
      <c r="A76" s="19"/>
      <c r="B76" s="19">
        <v>41</v>
      </c>
      <c r="C76" s="10" t="s">
        <v>224</v>
      </c>
      <c r="D76" s="9">
        <v>11480</v>
      </c>
      <c r="E76" s="4">
        <v>1.79</v>
      </c>
      <c r="F76" s="6">
        <v>1</v>
      </c>
      <c r="G76" s="6"/>
      <c r="H76" s="9">
        <v>1.4</v>
      </c>
      <c r="I76" s="9">
        <v>1.68</v>
      </c>
      <c r="J76" s="9">
        <v>2.23</v>
      </c>
      <c r="K76" s="9">
        <v>2.57</v>
      </c>
      <c r="L76" s="5"/>
      <c r="M76" s="5">
        <f t="shared" si="62"/>
        <v>0</v>
      </c>
      <c r="N76" s="5"/>
      <c r="O76" s="5">
        <f>N76*D76*E76*F76*H76*$O$12</f>
        <v>0</v>
      </c>
      <c r="P76" s="11"/>
      <c r="Q76" s="5">
        <f>P76*D76*E76*F76*H76*$Q$12</f>
        <v>0</v>
      </c>
      <c r="R76" s="5"/>
      <c r="S76" s="5">
        <f>SUM(R76*D76*E76*F76*H76*$S$12)</f>
        <v>0</v>
      </c>
      <c r="T76" s="11"/>
      <c r="U76" s="11">
        <f>SUM(T76*D76*E76*F76*H76*$U$12)</f>
        <v>0</v>
      </c>
      <c r="V76" s="5"/>
      <c r="W76" s="5">
        <f t="shared" si="63"/>
        <v>0</v>
      </c>
      <c r="X76" s="5"/>
      <c r="Y76" s="5">
        <f>SUM(X76*D76*E76*F76*H76*$Y$12)</f>
        <v>0</v>
      </c>
      <c r="Z76" s="5"/>
      <c r="AA76" s="5">
        <f>SUM(Z76*D76*E76*F76*H76*$AA$12)</f>
        <v>0</v>
      </c>
      <c r="AB76" s="5"/>
      <c r="AC76" s="5">
        <f>SUM(AB76*D76*E76*F76*I76*$AC$12)</f>
        <v>0</v>
      </c>
      <c r="AD76" s="11"/>
      <c r="AE76" s="5">
        <f>SUM(AD76*D76*E76*F76*I76*$AE$12)</f>
        <v>0</v>
      </c>
      <c r="AF76" s="5"/>
      <c r="AG76" s="5">
        <f>SUM(AF76*D76*E76*F76*H76*$AG$12)</f>
        <v>0</v>
      </c>
      <c r="AH76" s="11"/>
      <c r="AI76" s="11">
        <f>SUM(AH76*D76*E76*F76*H76*$AI$12)</f>
        <v>0</v>
      </c>
      <c r="AJ76" s="5"/>
      <c r="AK76" s="5">
        <f>SUM(AJ76*D76*E76*F76*H76*$AK$12)</f>
        <v>0</v>
      </c>
      <c r="AL76" s="5"/>
      <c r="AM76" s="5">
        <f>SUM(AL76*D76*E76*F76*H76*$AM$12)</f>
        <v>0</v>
      </c>
      <c r="AN76" s="5"/>
      <c r="AO76" s="5">
        <f>SUM(D76*E76*F76*H76*AN76*$AO$12)</f>
        <v>0</v>
      </c>
      <c r="AP76" s="5"/>
      <c r="AQ76" s="5">
        <f>SUM(AP76*D76*E76*F76*H76*$AQ$12)</f>
        <v>0</v>
      </c>
      <c r="AR76" s="5"/>
      <c r="AS76" s="5">
        <f>SUM(AR76*D76*E76*F76*H76*$AS$12)</f>
        <v>0</v>
      </c>
      <c r="AT76" s="5"/>
      <c r="AU76" s="5">
        <f>SUM(AT76*D76*E76*F76*H76*$AU$12)</f>
        <v>0</v>
      </c>
      <c r="AV76" s="5"/>
      <c r="AW76" s="5">
        <f>SUM(AV76*D76*E76*F76*H76*$AW$12)</f>
        <v>0</v>
      </c>
      <c r="AX76" s="5"/>
      <c r="AY76" s="5">
        <f>SUM(AX76*D76*E76*F76*H76*$AY$12)</f>
        <v>0</v>
      </c>
      <c r="AZ76" s="5"/>
      <c r="BA76" s="5">
        <f>SUM(AZ76*D76*E76*F76*H76*$BA$12)</f>
        <v>0</v>
      </c>
      <c r="BB76" s="5"/>
      <c r="BC76" s="5">
        <f>SUM(BB76*D76*E76*F76*H76*$BC$12)</f>
        <v>0</v>
      </c>
      <c r="BD76" s="5"/>
      <c r="BE76" s="5">
        <f>BD76*D76*E76*F76*H76*$BE$12</f>
        <v>0</v>
      </c>
      <c r="BF76" s="5"/>
      <c r="BG76" s="5">
        <f>BF76*D76*E76*F76*H76*$BG$12</f>
        <v>0</v>
      </c>
      <c r="BH76" s="5"/>
      <c r="BI76" s="5">
        <f>BH76*D76*E76*F76*H76*$BI$12</f>
        <v>0</v>
      </c>
      <c r="BJ76" s="5"/>
      <c r="BK76" s="5">
        <f>SUM(BJ76*D76*E76*F76*H76*$BK$12)</f>
        <v>0</v>
      </c>
      <c r="BL76" s="5">
        <v>8</v>
      </c>
      <c r="BM76" s="5">
        <f>SUM(BL76*D76*E76*F76*H76*$BM$12)</f>
        <v>230151.03999999998</v>
      </c>
      <c r="BN76" s="5"/>
      <c r="BO76" s="5">
        <f>SUM(BN76*D76*E76*F76*H76*$BO$12)</f>
        <v>0</v>
      </c>
      <c r="BP76" s="5"/>
      <c r="BQ76" s="5">
        <f>SUM(BP76*D76*E76*F76*H76*$BQ$12)</f>
        <v>0</v>
      </c>
      <c r="BR76" s="5"/>
      <c r="BS76" s="5">
        <f>SUM(BR76*D76*E76*F76*H76*$BS$12)</f>
        <v>0</v>
      </c>
      <c r="BT76" s="5"/>
      <c r="BU76" s="5">
        <f>BT76*D76*E76*F76*H76*$BU$12</f>
        <v>0</v>
      </c>
      <c r="BV76" s="5"/>
      <c r="BW76" s="5">
        <f>SUM(BV76*D76*E76*F76*H76*$BW$12)</f>
        <v>0</v>
      </c>
      <c r="BX76" s="5"/>
      <c r="BY76" s="5">
        <f>SUM(BX76*D76*E76*F76*H76*$BY$12)</f>
        <v>0</v>
      </c>
      <c r="BZ76" s="5"/>
      <c r="CA76" s="5">
        <f>SUM(BZ76*D76*E76*F76*H76*$CA$12)</f>
        <v>0</v>
      </c>
      <c r="CB76" s="5"/>
      <c r="CC76" s="5">
        <f>SUM(CB76*D76*E76*F76*H76*$CC$12)</f>
        <v>0</v>
      </c>
      <c r="CD76" s="5"/>
      <c r="CE76" s="5">
        <f>CD76*D76*E76*F76*H76*$CE$12</f>
        <v>0</v>
      </c>
      <c r="CF76" s="5"/>
      <c r="CG76" s="5">
        <f>SUM(CF76*D76*E76*F76*H76*$CG$12)</f>
        <v>0</v>
      </c>
      <c r="CH76" s="5"/>
      <c r="CI76" s="5">
        <f>SUM(CH76*D76*E76*F76*I76*$CI$12)</f>
        <v>0</v>
      </c>
      <c r="CJ76" s="5"/>
      <c r="CK76" s="5">
        <f>SUM(CJ76*D76*E76*F76*I76*$CK$12)</f>
        <v>0</v>
      </c>
      <c r="CL76" s="5"/>
      <c r="CM76" s="5">
        <f>SUM(CL76*D76*E76*F76*I76*$CM$12)</f>
        <v>0</v>
      </c>
      <c r="CN76" s="5"/>
      <c r="CO76" s="5">
        <f>SUM(CN76*D76*E76*F76*I76*$CO$12)</f>
        <v>0</v>
      </c>
      <c r="CP76" s="11"/>
      <c r="CQ76" s="5">
        <f>SUM(CP76*D76*E76*F76*I76*$CQ$12)</f>
        <v>0</v>
      </c>
      <c r="CR76" s="5"/>
      <c r="CS76" s="5">
        <f>SUM(CR76*D76*E76*F76*I76*$CS$12)</f>
        <v>0</v>
      </c>
      <c r="CT76" s="5"/>
      <c r="CU76" s="5">
        <f>SUM(CT76*D76*E76*F76*I76*$CU$12)</f>
        <v>0</v>
      </c>
      <c r="CV76" s="5"/>
      <c r="CW76" s="5">
        <f>SUM(CV76*D76*E76*F76*I76*$CW$12)</f>
        <v>0</v>
      </c>
      <c r="CX76" s="5">
        <v>1</v>
      </c>
      <c r="CY76" s="5">
        <f>SUM(CX76*D76*E76*F76*I76*$CY$12)</f>
        <v>34522.656000000003</v>
      </c>
      <c r="CZ76" s="5"/>
      <c r="DA76" s="5">
        <f>SUM(CZ76*D76*E76*F76*I76*$DA$12)</f>
        <v>0</v>
      </c>
      <c r="DB76" s="5"/>
      <c r="DC76" s="5">
        <f>SUM(DB76*D76*E76*F76*I76*$DC$12)</f>
        <v>0</v>
      </c>
      <c r="DD76" s="5"/>
      <c r="DE76" s="5">
        <f>SUM(DD76*D76*E76*F76*I76*$DE$12)</f>
        <v>0</v>
      </c>
      <c r="DF76" s="5"/>
      <c r="DG76" s="5">
        <f>SUM(DF76*D76*E76*F76*I76*$DG$12)</f>
        <v>0</v>
      </c>
      <c r="DH76" s="5"/>
      <c r="DI76" s="5">
        <f>SUM(DH76*D76*E76*F76*I76*$DI$12)</f>
        <v>0</v>
      </c>
      <c r="DJ76" s="5"/>
      <c r="DK76" s="5">
        <f>SUM(DJ76*D76*E76*F76*I76*$DK$12)</f>
        <v>0</v>
      </c>
      <c r="DL76" s="5"/>
      <c r="DM76" s="5">
        <f>DL76*D76*E76*F76*I76*$DM$12</f>
        <v>0</v>
      </c>
      <c r="DN76" s="11"/>
      <c r="DO76" s="5">
        <f>SUM(DN76*D76*E76*F76*I76*$DO$12)</f>
        <v>0</v>
      </c>
      <c r="DP76" s="5"/>
      <c r="DQ76" s="5">
        <f>SUM(DP76*D76*E76*F76*I76*$DQ$12)</f>
        <v>0</v>
      </c>
      <c r="DR76" s="5"/>
      <c r="DS76" s="5">
        <f>SUM(DR76*D76*E76*F76*J76*$DS$12)</f>
        <v>0</v>
      </c>
      <c r="DT76" s="5"/>
      <c r="DU76" s="5">
        <f>SUM(DT76*D76*E76*F76*K76*$DU$12)</f>
        <v>0</v>
      </c>
      <c r="DV76" s="5"/>
      <c r="DW76" s="5">
        <f>SUM(DV76*D76*E76*F76*H76*$DW$12)</f>
        <v>0</v>
      </c>
      <c r="DX76" s="11"/>
      <c r="DY76" s="5">
        <f>SUM(DX76*D76*E76*F76*H76*$DY$12)</f>
        <v>0</v>
      </c>
      <c r="DZ76" s="5"/>
      <c r="EA76" s="5">
        <f>SUM(DZ76*D76*E76*F76*H76*$EA$12)</f>
        <v>0</v>
      </c>
      <c r="EB76" s="5"/>
      <c r="EC76" s="5">
        <f>SUM(EB76*D76*E76*F76*H76*$EC$12)</f>
        <v>0</v>
      </c>
      <c r="ED76" s="5"/>
      <c r="EE76" s="5">
        <f t="shared" si="61"/>
        <v>0</v>
      </c>
      <c r="EF76" s="107"/>
      <c r="EG76" s="106">
        <f t="shared" si="64"/>
        <v>0</v>
      </c>
      <c r="EH76" s="108">
        <f t="shared" si="65"/>
        <v>9</v>
      </c>
      <c r="EI76" s="108">
        <f t="shared" si="65"/>
        <v>264673.696</v>
      </c>
    </row>
    <row r="77" spans="1:139" s="109" customFormat="1" ht="14.25" x14ac:dyDescent="0.2">
      <c r="A77" s="50">
        <v>18</v>
      </c>
      <c r="B77" s="50"/>
      <c r="C77" s="54" t="s">
        <v>225</v>
      </c>
      <c r="D77" s="55">
        <v>11480</v>
      </c>
      <c r="E77" s="51">
        <v>2.74</v>
      </c>
      <c r="F77" s="46">
        <v>1</v>
      </c>
      <c r="G77" s="2"/>
      <c r="H77" s="55">
        <v>1.4</v>
      </c>
      <c r="I77" s="55">
        <v>1.68</v>
      </c>
      <c r="J77" s="55">
        <v>2.23</v>
      </c>
      <c r="K77" s="55">
        <v>2.57</v>
      </c>
      <c r="L77" s="7">
        <f>SUM(L78:L81)</f>
        <v>0</v>
      </c>
      <c r="M77" s="7">
        <f t="shared" ref="M77:DK77" si="573">SUM(M78:M81)</f>
        <v>0</v>
      </c>
      <c r="N77" s="7">
        <f t="shared" si="573"/>
        <v>0</v>
      </c>
      <c r="O77" s="7">
        <f t="shared" si="573"/>
        <v>0</v>
      </c>
      <c r="P77" s="40">
        <f t="shared" si="573"/>
        <v>0</v>
      </c>
      <c r="Q77" s="7">
        <f t="shared" si="573"/>
        <v>0</v>
      </c>
      <c r="R77" s="7">
        <f t="shared" si="573"/>
        <v>0</v>
      </c>
      <c r="S77" s="7">
        <f t="shared" si="573"/>
        <v>0</v>
      </c>
      <c r="T77" s="52">
        <f t="shared" si="573"/>
        <v>0</v>
      </c>
      <c r="U77" s="52">
        <f t="shared" si="573"/>
        <v>0</v>
      </c>
      <c r="V77" s="7">
        <f t="shared" si="573"/>
        <v>0</v>
      </c>
      <c r="W77" s="7">
        <f t="shared" si="573"/>
        <v>0</v>
      </c>
      <c r="X77" s="7">
        <f t="shared" si="573"/>
        <v>0</v>
      </c>
      <c r="Y77" s="7">
        <f t="shared" si="573"/>
        <v>0</v>
      </c>
      <c r="Z77" s="7">
        <f t="shared" si="573"/>
        <v>5</v>
      </c>
      <c r="AA77" s="7">
        <f t="shared" si="573"/>
        <v>64287.999999999993</v>
      </c>
      <c r="AB77" s="7">
        <f t="shared" si="573"/>
        <v>0</v>
      </c>
      <c r="AC77" s="7">
        <f t="shared" si="573"/>
        <v>0</v>
      </c>
      <c r="AD77" s="40">
        <f t="shared" si="573"/>
        <v>3</v>
      </c>
      <c r="AE77" s="7">
        <f t="shared" si="573"/>
        <v>46287.360000000001</v>
      </c>
      <c r="AF77" s="7">
        <f t="shared" si="573"/>
        <v>0</v>
      </c>
      <c r="AG77" s="7">
        <f t="shared" si="573"/>
        <v>0</v>
      </c>
      <c r="AH77" s="52">
        <f t="shared" si="573"/>
        <v>0</v>
      </c>
      <c r="AI77" s="52">
        <f t="shared" si="573"/>
        <v>0</v>
      </c>
      <c r="AJ77" s="7">
        <f>SUM(AJ78:AJ81)</f>
        <v>0</v>
      </c>
      <c r="AK77" s="7">
        <f>SUM(AK78:AK81)</f>
        <v>0</v>
      </c>
      <c r="AL77" s="7">
        <f>SUM(AL78:AL81)</f>
        <v>0</v>
      </c>
      <c r="AM77" s="7">
        <f>SUM(AM78:AM81)</f>
        <v>0</v>
      </c>
      <c r="AN77" s="7">
        <f t="shared" si="573"/>
        <v>0</v>
      </c>
      <c r="AO77" s="7">
        <f t="shared" si="573"/>
        <v>0</v>
      </c>
      <c r="AP77" s="7">
        <f t="shared" si="573"/>
        <v>0</v>
      </c>
      <c r="AQ77" s="7">
        <f t="shared" si="573"/>
        <v>0</v>
      </c>
      <c r="AR77" s="7">
        <f t="shared" si="573"/>
        <v>0</v>
      </c>
      <c r="AS77" s="7">
        <f t="shared" si="573"/>
        <v>0</v>
      </c>
      <c r="AT77" s="7">
        <f t="shared" si="573"/>
        <v>2</v>
      </c>
      <c r="AU77" s="7">
        <f>SUM(AU78:AU81)</f>
        <v>25715.199999999997</v>
      </c>
      <c r="AV77" s="7">
        <f t="shared" ref="AV77:CH77" si="574">SUM(AV78:AV81)</f>
        <v>0</v>
      </c>
      <c r="AW77" s="7">
        <f t="shared" si="574"/>
        <v>0</v>
      </c>
      <c r="AX77" s="7">
        <f t="shared" si="574"/>
        <v>0</v>
      </c>
      <c r="AY77" s="7">
        <f t="shared" si="574"/>
        <v>0</v>
      </c>
      <c r="AZ77" s="7">
        <f t="shared" si="574"/>
        <v>0</v>
      </c>
      <c r="BA77" s="7">
        <f t="shared" si="574"/>
        <v>0</v>
      </c>
      <c r="BB77" s="7">
        <f t="shared" si="574"/>
        <v>0</v>
      </c>
      <c r="BC77" s="7">
        <f t="shared" si="574"/>
        <v>0</v>
      </c>
      <c r="BD77" s="7">
        <f t="shared" si="574"/>
        <v>0</v>
      </c>
      <c r="BE77" s="7">
        <f t="shared" si="574"/>
        <v>0</v>
      </c>
      <c r="BF77" s="7">
        <f t="shared" si="574"/>
        <v>0</v>
      </c>
      <c r="BG77" s="7">
        <f t="shared" si="574"/>
        <v>0</v>
      </c>
      <c r="BH77" s="7">
        <f t="shared" si="574"/>
        <v>0</v>
      </c>
      <c r="BI77" s="7">
        <f t="shared" si="574"/>
        <v>0</v>
      </c>
      <c r="BJ77" s="7">
        <f t="shared" si="574"/>
        <v>0</v>
      </c>
      <c r="BK77" s="7">
        <f t="shared" si="574"/>
        <v>0</v>
      </c>
      <c r="BL77" s="7">
        <f t="shared" si="574"/>
        <v>7</v>
      </c>
      <c r="BM77" s="7">
        <f t="shared" si="574"/>
        <v>90003.199999999997</v>
      </c>
      <c r="BN77" s="7">
        <f t="shared" si="574"/>
        <v>0</v>
      </c>
      <c r="BO77" s="7">
        <f t="shared" si="574"/>
        <v>0</v>
      </c>
      <c r="BP77" s="7">
        <f t="shared" si="574"/>
        <v>0</v>
      </c>
      <c r="BQ77" s="7">
        <f t="shared" si="574"/>
        <v>0</v>
      </c>
      <c r="BR77" s="7">
        <f t="shared" si="574"/>
        <v>0</v>
      </c>
      <c r="BS77" s="7">
        <f t="shared" si="574"/>
        <v>0</v>
      </c>
      <c r="BT77" s="7">
        <f t="shared" si="574"/>
        <v>0</v>
      </c>
      <c r="BU77" s="7">
        <f t="shared" si="574"/>
        <v>0</v>
      </c>
      <c r="BV77" s="7">
        <f t="shared" si="574"/>
        <v>0</v>
      </c>
      <c r="BW77" s="7">
        <f t="shared" si="574"/>
        <v>0</v>
      </c>
      <c r="BX77" s="7">
        <f t="shared" si="574"/>
        <v>0</v>
      </c>
      <c r="BY77" s="7">
        <f t="shared" si="574"/>
        <v>0</v>
      </c>
      <c r="BZ77" s="7">
        <f t="shared" si="574"/>
        <v>15</v>
      </c>
      <c r="CA77" s="7">
        <f t="shared" si="574"/>
        <v>192864</v>
      </c>
      <c r="CB77" s="7">
        <f t="shared" si="574"/>
        <v>0</v>
      </c>
      <c r="CC77" s="7">
        <f t="shared" si="574"/>
        <v>0</v>
      </c>
      <c r="CD77" s="7">
        <f t="shared" si="574"/>
        <v>13</v>
      </c>
      <c r="CE77" s="7">
        <f t="shared" si="574"/>
        <v>167148.79999999999</v>
      </c>
      <c r="CF77" s="7">
        <f t="shared" si="574"/>
        <v>0</v>
      </c>
      <c r="CG77" s="7">
        <f t="shared" si="574"/>
        <v>0</v>
      </c>
      <c r="CH77" s="7">
        <f t="shared" si="574"/>
        <v>1</v>
      </c>
      <c r="CI77" s="7">
        <f t="shared" si="573"/>
        <v>15429.119999999999</v>
      </c>
      <c r="CJ77" s="7">
        <f>SUM(CJ78:CJ81)</f>
        <v>4</v>
      </c>
      <c r="CK77" s="7">
        <f>SUM(CK78:CK81)</f>
        <v>108003.84</v>
      </c>
      <c r="CL77" s="7">
        <f>SUM(CL78:CL81)</f>
        <v>0</v>
      </c>
      <c r="CM77" s="7">
        <f>SUM(CM78:CM81)</f>
        <v>0</v>
      </c>
      <c r="CN77" s="7">
        <f t="shared" si="573"/>
        <v>4</v>
      </c>
      <c r="CO77" s="7">
        <f t="shared" si="573"/>
        <v>123432.95999999999</v>
      </c>
      <c r="CP77" s="40">
        <f>SUM(CP78:CP81)</f>
        <v>2</v>
      </c>
      <c r="CQ77" s="7">
        <f>SUM(CQ78:CQ81)</f>
        <v>30858.239999999998</v>
      </c>
      <c r="CR77" s="7">
        <f t="shared" si="573"/>
        <v>0</v>
      </c>
      <c r="CS77" s="7">
        <f t="shared" si="573"/>
        <v>0</v>
      </c>
      <c r="CT77" s="7">
        <f>SUM(CT78:CT81)</f>
        <v>0</v>
      </c>
      <c r="CU77" s="7">
        <f>SUM(CU78:CU81)</f>
        <v>0</v>
      </c>
      <c r="CV77" s="7">
        <f>SUM(CV78:CV81)</f>
        <v>0</v>
      </c>
      <c r="CW77" s="7">
        <f>SUM(CW78:CW81)</f>
        <v>0</v>
      </c>
      <c r="CX77" s="7">
        <f t="shared" si="573"/>
        <v>35</v>
      </c>
      <c r="CY77" s="7">
        <f t="shared" si="573"/>
        <v>540019.19999999995</v>
      </c>
      <c r="CZ77" s="7">
        <f t="shared" si="573"/>
        <v>0</v>
      </c>
      <c r="DA77" s="7">
        <f t="shared" si="573"/>
        <v>0</v>
      </c>
      <c r="DB77" s="7">
        <f t="shared" si="573"/>
        <v>0</v>
      </c>
      <c r="DC77" s="7">
        <f t="shared" si="573"/>
        <v>0</v>
      </c>
      <c r="DD77" s="7">
        <f t="shared" si="573"/>
        <v>17</v>
      </c>
      <c r="DE77" s="7">
        <f t="shared" si="573"/>
        <v>262295.03999999998</v>
      </c>
      <c r="DF77" s="7">
        <f t="shared" si="573"/>
        <v>0</v>
      </c>
      <c r="DG77" s="7">
        <f t="shared" si="573"/>
        <v>0</v>
      </c>
      <c r="DH77" s="7">
        <f t="shared" si="573"/>
        <v>4</v>
      </c>
      <c r="DI77" s="7">
        <f t="shared" si="573"/>
        <v>61716.479999999996</v>
      </c>
      <c r="DJ77" s="7">
        <f t="shared" si="573"/>
        <v>0</v>
      </c>
      <c r="DK77" s="7">
        <f t="shared" si="573"/>
        <v>0</v>
      </c>
      <c r="DL77" s="7">
        <f t="shared" ref="DL77:EI77" si="575">SUM(DL78:DL81)</f>
        <v>0</v>
      </c>
      <c r="DM77" s="7">
        <f t="shared" si="575"/>
        <v>0</v>
      </c>
      <c r="DN77" s="40">
        <f t="shared" si="575"/>
        <v>5</v>
      </c>
      <c r="DO77" s="7">
        <f t="shared" si="575"/>
        <v>77145.599999999991</v>
      </c>
      <c r="DP77" s="7">
        <f t="shared" si="575"/>
        <v>0</v>
      </c>
      <c r="DQ77" s="7">
        <f t="shared" si="575"/>
        <v>0</v>
      </c>
      <c r="DR77" s="7">
        <f t="shared" si="575"/>
        <v>1</v>
      </c>
      <c r="DS77" s="7">
        <f t="shared" si="575"/>
        <v>20480.32</v>
      </c>
      <c r="DT77" s="7">
        <f t="shared" si="575"/>
        <v>0</v>
      </c>
      <c r="DU77" s="7">
        <f t="shared" si="575"/>
        <v>0</v>
      </c>
      <c r="DV77" s="7">
        <f t="shared" si="575"/>
        <v>0</v>
      </c>
      <c r="DW77" s="7">
        <f t="shared" si="575"/>
        <v>0</v>
      </c>
      <c r="DX77" s="40">
        <f t="shared" si="575"/>
        <v>0</v>
      </c>
      <c r="DY77" s="7">
        <f t="shared" si="575"/>
        <v>0</v>
      </c>
      <c r="DZ77" s="7">
        <f t="shared" si="575"/>
        <v>0</v>
      </c>
      <c r="EA77" s="7">
        <f t="shared" si="575"/>
        <v>0</v>
      </c>
      <c r="EB77" s="7">
        <f t="shared" si="575"/>
        <v>0</v>
      </c>
      <c r="EC77" s="7">
        <f t="shared" si="575"/>
        <v>0</v>
      </c>
      <c r="ED77" s="47">
        <v>0</v>
      </c>
      <c r="EE77" s="47">
        <f t="shared" si="575"/>
        <v>0</v>
      </c>
      <c r="EF77" s="104">
        <f t="shared" si="575"/>
        <v>0</v>
      </c>
      <c r="EG77" s="104">
        <f t="shared" si="575"/>
        <v>0</v>
      </c>
      <c r="EH77" s="105">
        <f t="shared" si="575"/>
        <v>118</v>
      </c>
      <c r="EI77" s="105">
        <f t="shared" si="575"/>
        <v>1825687.36</v>
      </c>
    </row>
    <row r="78" spans="1:139" s="109" customFormat="1" ht="45" x14ac:dyDescent="0.25">
      <c r="A78" s="19"/>
      <c r="B78" s="19">
        <v>42</v>
      </c>
      <c r="C78" s="8" t="s">
        <v>226</v>
      </c>
      <c r="D78" s="9">
        <v>11480</v>
      </c>
      <c r="E78" s="4">
        <v>1.6</v>
      </c>
      <c r="F78" s="6">
        <v>1</v>
      </c>
      <c r="G78" s="6"/>
      <c r="H78" s="9">
        <v>1.4</v>
      </c>
      <c r="I78" s="9">
        <v>1.68</v>
      </c>
      <c r="J78" s="9">
        <v>2.23</v>
      </c>
      <c r="K78" s="9">
        <v>2.57</v>
      </c>
      <c r="L78" s="5"/>
      <c r="M78" s="5">
        <f t="shared" si="62"/>
        <v>0</v>
      </c>
      <c r="N78" s="5"/>
      <c r="O78" s="5">
        <f>N78*D78*E78*F78*H78*$O$12</f>
        <v>0</v>
      </c>
      <c r="P78" s="11">
        <v>0</v>
      </c>
      <c r="Q78" s="5">
        <f>P78*D78*E78*F78*H78*$Q$12</f>
        <v>0</v>
      </c>
      <c r="R78" s="5">
        <v>0</v>
      </c>
      <c r="S78" s="5">
        <f>SUM(R78*D78*E78*F78*H78*$S$12)</f>
        <v>0</v>
      </c>
      <c r="T78" s="11"/>
      <c r="U78" s="11">
        <f>SUM(T78*D78*E78*F78*H78*$U$12)</f>
        <v>0</v>
      </c>
      <c r="V78" s="5"/>
      <c r="W78" s="5">
        <f t="shared" si="63"/>
        <v>0</v>
      </c>
      <c r="X78" s="5"/>
      <c r="Y78" s="5">
        <f>SUM(X78*D78*E78*F78*H78*$Y$12)</f>
        <v>0</v>
      </c>
      <c r="Z78" s="5">
        <v>0</v>
      </c>
      <c r="AA78" s="5">
        <f>SUM(Z78*D78*E78*F78*H78*$AA$12)</f>
        <v>0</v>
      </c>
      <c r="AB78" s="5"/>
      <c r="AC78" s="5">
        <f>SUM(AB78*D78*E78*F78*I78*$AC$12)</f>
        <v>0</v>
      </c>
      <c r="AD78" s="11">
        <v>0</v>
      </c>
      <c r="AE78" s="5">
        <f>SUM(AD78*D78*E78*F78*I78*$AE$12)</f>
        <v>0</v>
      </c>
      <c r="AF78" s="5"/>
      <c r="AG78" s="5">
        <f>SUM(AF78*D78*E78*F78*H78*$AG$12)</f>
        <v>0</v>
      </c>
      <c r="AH78" s="11"/>
      <c r="AI78" s="11">
        <f>SUM(AH78*D78*E78*F78*H78*$AI$12)</f>
        <v>0</v>
      </c>
      <c r="AJ78" s="5">
        <v>0</v>
      </c>
      <c r="AK78" s="5">
        <f>SUM(AJ78*D78*E78*F78*H78*$AK$12)</f>
        <v>0</v>
      </c>
      <c r="AL78" s="7"/>
      <c r="AM78" s="5">
        <f>SUM(AL78*D78*E78*F78*H78*$AM$12)</f>
        <v>0</v>
      </c>
      <c r="AN78" s="5">
        <v>0</v>
      </c>
      <c r="AO78" s="5">
        <f>SUM(D78*E78*F78*H78*AN78*$AO$12)</f>
        <v>0</v>
      </c>
      <c r="AP78" s="5"/>
      <c r="AQ78" s="5">
        <f>SUM(AP78*D78*E78*F78*H78*$AQ$12)</f>
        <v>0</v>
      </c>
      <c r="AR78" s="5"/>
      <c r="AS78" s="5">
        <f>SUM(AR78*D78*E78*F78*H78*$AS$12)</f>
        <v>0</v>
      </c>
      <c r="AT78" s="5">
        <v>0</v>
      </c>
      <c r="AU78" s="5">
        <f>SUM(AT78*D78*E78*F78*H78*$AU$12)</f>
        <v>0</v>
      </c>
      <c r="AV78" s="5"/>
      <c r="AW78" s="5">
        <f>SUM(AV78*D78*E78*F78*H78*$AW$12)</f>
        <v>0</v>
      </c>
      <c r="AX78" s="5"/>
      <c r="AY78" s="5">
        <f>SUM(AX78*D78*E78*F78*H78*$AY$12)</f>
        <v>0</v>
      </c>
      <c r="AZ78" s="5"/>
      <c r="BA78" s="5">
        <f>SUM(AZ78*D78*E78*F78*H78*$BA$12)</f>
        <v>0</v>
      </c>
      <c r="BB78" s="5"/>
      <c r="BC78" s="5">
        <f>SUM(BB78*D78*E78*F78*H78*$BC$12)</f>
        <v>0</v>
      </c>
      <c r="BD78" s="5"/>
      <c r="BE78" s="5">
        <f>BD78*D78*E78*F78*H78*$BE$12</f>
        <v>0</v>
      </c>
      <c r="BF78" s="5"/>
      <c r="BG78" s="5">
        <f>BF78*D78*E78*F78*H78*$BG$12</f>
        <v>0</v>
      </c>
      <c r="BH78" s="5"/>
      <c r="BI78" s="5">
        <f>BH78*D78*E78*F78*H78*$BI$12</f>
        <v>0</v>
      </c>
      <c r="BJ78" s="5"/>
      <c r="BK78" s="5">
        <f>SUM(BJ78*D78*E78*F78*H78*$BK$12)</f>
        <v>0</v>
      </c>
      <c r="BL78" s="5"/>
      <c r="BM78" s="5">
        <f>SUM(BL78*D78*E78*F78*H78*$BM$12)</f>
        <v>0</v>
      </c>
      <c r="BN78" s="5"/>
      <c r="BO78" s="5">
        <f>SUM(BN78*D78*E78*F78*H78*$BO$12)</f>
        <v>0</v>
      </c>
      <c r="BP78" s="5"/>
      <c r="BQ78" s="5">
        <f>SUM(BP78*D78*E78*F78*H78*$BQ$12)</f>
        <v>0</v>
      </c>
      <c r="BR78" s="5"/>
      <c r="BS78" s="5">
        <f>SUM(BR78*D78*E78*F78*H78*$BS$12)</f>
        <v>0</v>
      </c>
      <c r="BT78" s="5"/>
      <c r="BU78" s="5">
        <f>BT78*D78*E78*F78*H78*$BU$12</f>
        <v>0</v>
      </c>
      <c r="BV78" s="5">
        <v>0</v>
      </c>
      <c r="BW78" s="5">
        <f>SUM(BV78*D78*E78*F78*H78*$BW$12)</f>
        <v>0</v>
      </c>
      <c r="BX78" s="5"/>
      <c r="BY78" s="5">
        <f>SUM(BX78*D78*E78*F78*H78*$BY$12)</f>
        <v>0</v>
      </c>
      <c r="BZ78" s="5"/>
      <c r="CA78" s="5">
        <f>SUM(BZ78*D78*E78*F78*H78*$CA$12)</f>
        <v>0</v>
      </c>
      <c r="CB78" s="5">
        <v>0</v>
      </c>
      <c r="CC78" s="5">
        <f>SUM(CB78*D78*E78*F78*H78*$CC$12)</f>
        <v>0</v>
      </c>
      <c r="CD78" s="5">
        <v>0</v>
      </c>
      <c r="CE78" s="5">
        <f>CD78*D78*E78*F78*H78*$CE$12</f>
        <v>0</v>
      </c>
      <c r="CF78" s="5"/>
      <c r="CG78" s="5">
        <f>SUM(CF78*D78*E78*F78*H78*$CG$12)</f>
        <v>0</v>
      </c>
      <c r="CH78" s="5"/>
      <c r="CI78" s="5">
        <f>SUM(CH78*D78*E78*F78*I78*$CI$12)</f>
        <v>0</v>
      </c>
      <c r="CJ78" s="5">
        <v>3</v>
      </c>
      <c r="CK78" s="5">
        <f>SUM(CJ78*D78*E78*F78*I78*$CK$12)</f>
        <v>92574.720000000001</v>
      </c>
      <c r="CL78" s="5">
        <v>0</v>
      </c>
      <c r="CM78" s="5">
        <f>SUM(CL78*D78*E78*F78*I78*$CM$12)</f>
        <v>0</v>
      </c>
      <c r="CN78" s="5">
        <v>4</v>
      </c>
      <c r="CO78" s="5">
        <f>SUM(CN78*D78*E78*F78*I78*$CO$12)</f>
        <v>123432.95999999999</v>
      </c>
      <c r="CP78" s="11"/>
      <c r="CQ78" s="5">
        <f>SUM(CP78*D78*E78*F78*I78*$CQ$12)</f>
        <v>0</v>
      </c>
      <c r="CR78" s="5"/>
      <c r="CS78" s="5">
        <f>SUM(CR78*D78*E78*F78*I78*$CS$12)</f>
        <v>0</v>
      </c>
      <c r="CT78" s="5"/>
      <c r="CU78" s="5">
        <f>SUM(CT78*D78*E78*F78*I78*$CU$12)</f>
        <v>0</v>
      </c>
      <c r="CV78" s="5">
        <v>0</v>
      </c>
      <c r="CW78" s="5">
        <f>SUM(CV78*D78*E78*F78*I78*$CW$12)</f>
        <v>0</v>
      </c>
      <c r="CX78" s="5">
        <v>0</v>
      </c>
      <c r="CY78" s="5">
        <f>SUM(CX78*D78*E78*F78*I78*$CY$12)</f>
        <v>0</v>
      </c>
      <c r="CZ78" s="5">
        <v>0</v>
      </c>
      <c r="DA78" s="5">
        <f>SUM(CZ78*D78*E78*F78*I78*$DA$12)</f>
        <v>0</v>
      </c>
      <c r="DB78" s="5">
        <v>0</v>
      </c>
      <c r="DC78" s="5">
        <f>SUM(DB78*D78*E78*F78*I78*$DC$12)</f>
        <v>0</v>
      </c>
      <c r="DD78" s="5">
        <v>0</v>
      </c>
      <c r="DE78" s="5">
        <f>SUM(DD78*D78*E78*F78*I78*$DE$12)</f>
        <v>0</v>
      </c>
      <c r="DF78" s="5">
        <v>0</v>
      </c>
      <c r="DG78" s="5">
        <f>SUM(DF78*D78*E78*F78*I78*$DG$12)</f>
        <v>0</v>
      </c>
      <c r="DH78" s="5">
        <v>0</v>
      </c>
      <c r="DI78" s="5">
        <f>SUM(DH78*D78*E78*F78*I78*$DI$12)</f>
        <v>0</v>
      </c>
      <c r="DJ78" s="5"/>
      <c r="DK78" s="5">
        <f>SUM(DJ78*D78*E78*F78*I78*$DK$12)</f>
        <v>0</v>
      </c>
      <c r="DL78" s="5"/>
      <c r="DM78" s="5">
        <f>DL78*D78*E78*F78*I78*$DM$12</f>
        <v>0</v>
      </c>
      <c r="DN78" s="11"/>
      <c r="DO78" s="5">
        <f>SUM(DN78*D78*E78*F78*I78*$DO$12)</f>
        <v>0</v>
      </c>
      <c r="DP78" s="5"/>
      <c r="DQ78" s="5">
        <f>SUM(DP78*D78*E78*F78*I78*$DQ$12)</f>
        <v>0</v>
      </c>
      <c r="DR78" s="5">
        <v>0</v>
      </c>
      <c r="DS78" s="5">
        <f>SUM(DR78*D78*E78*F78*J78*$DS$12)</f>
        <v>0</v>
      </c>
      <c r="DT78" s="5"/>
      <c r="DU78" s="5">
        <f>SUM(DT78*D78*E78*F78*K78*$DU$12)</f>
        <v>0</v>
      </c>
      <c r="DV78" s="7"/>
      <c r="DW78" s="5">
        <f>SUM(DV78*D78*E78*F78*H78*$DW$12)</f>
        <v>0</v>
      </c>
      <c r="DX78" s="11"/>
      <c r="DY78" s="5">
        <f>SUM(DX78*D78*E78*F78*H78*$DY$12)</f>
        <v>0</v>
      </c>
      <c r="DZ78" s="5"/>
      <c r="EA78" s="5">
        <f>SUM(DZ78*D78*E78*F78*H78*$EA$12)</f>
        <v>0</v>
      </c>
      <c r="EB78" s="5"/>
      <c r="EC78" s="5">
        <f>SUM(EB78*D78*E78*F78*H78*$EC$12)</f>
        <v>0</v>
      </c>
      <c r="ED78" s="5"/>
      <c r="EE78" s="5">
        <f t="shared" si="61"/>
        <v>0</v>
      </c>
      <c r="EF78" s="107"/>
      <c r="EG78" s="106">
        <f t="shared" si="64"/>
        <v>0</v>
      </c>
      <c r="EH78" s="108">
        <f t="shared" si="65"/>
        <v>7</v>
      </c>
      <c r="EI78" s="108">
        <f t="shared" si="65"/>
        <v>216007.67999999999</v>
      </c>
    </row>
    <row r="79" spans="1:139" s="17" customFormat="1" ht="30" x14ac:dyDescent="0.25">
      <c r="A79" s="19"/>
      <c r="B79" s="19">
        <v>43</v>
      </c>
      <c r="C79" s="8" t="s">
        <v>227</v>
      </c>
      <c r="D79" s="9">
        <v>11480</v>
      </c>
      <c r="E79" s="4">
        <v>3.25</v>
      </c>
      <c r="F79" s="6">
        <v>1</v>
      </c>
      <c r="G79" s="6"/>
      <c r="H79" s="9">
        <v>1.4</v>
      </c>
      <c r="I79" s="9">
        <v>1.68</v>
      </c>
      <c r="J79" s="9">
        <v>2.23</v>
      </c>
      <c r="K79" s="9">
        <v>2.57</v>
      </c>
      <c r="L79" s="5"/>
      <c r="M79" s="5">
        <f t="shared" si="62"/>
        <v>0</v>
      </c>
      <c r="N79" s="5"/>
      <c r="O79" s="5">
        <f>N79*D79*E79*F79*H79*$O$12</f>
        <v>0</v>
      </c>
      <c r="P79" s="11"/>
      <c r="Q79" s="5">
        <f>P79*D79*E79*F79*H79*$Q$12</f>
        <v>0</v>
      </c>
      <c r="R79" s="5"/>
      <c r="S79" s="5">
        <f>SUM(R79*D79*E79*F79*H79*$S$12)</f>
        <v>0</v>
      </c>
      <c r="T79" s="11"/>
      <c r="U79" s="11">
        <f>SUM(T79*D79*E79*F79*H79*$U$12)</f>
        <v>0</v>
      </c>
      <c r="V79" s="5"/>
      <c r="W79" s="5">
        <f t="shared" si="63"/>
        <v>0</v>
      </c>
      <c r="X79" s="5"/>
      <c r="Y79" s="5">
        <f>SUM(X79*D79*E79*F79*H79*$Y$12)</f>
        <v>0</v>
      </c>
      <c r="Z79" s="5"/>
      <c r="AA79" s="5">
        <f>SUM(Z79*D79*E79*F79*H79*$AA$12)</f>
        <v>0</v>
      </c>
      <c r="AB79" s="5"/>
      <c r="AC79" s="5">
        <f>SUM(AB79*D79*E79*F79*I79*$AC$12)</f>
        <v>0</v>
      </c>
      <c r="AD79" s="11"/>
      <c r="AE79" s="5">
        <f>SUM(AD79*D79*E79*F79*I79*$AE$12)</f>
        <v>0</v>
      </c>
      <c r="AF79" s="5"/>
      <c r="AG79" s="5">
        <f>SUM(AF79*D79*E79*F79*H79*$AG$12)</f>
        <v>0</v>
      </c>
      <c r="AH79" s="11"/>
      <c r="AI79" s="11">
        <f>SUM(AH79*D79*E79*F79*H79*$AI$12)</f>
        <v>0</v>
      </c>
      <c r="AJ79" s="5"/>
      <c r="AK79" s="5">
        <f>SUM(AJ79*D79*E79*F79*H79*$AK$12)</f>
        <v>0</v>
      </c>
      <c r="AL79" s="5"/>
      <c r="AM79" s="5">
        <f>SUM(AL79*D79*E79*F79*H79*$AM$12)</f>
        <v>0</v>
      </c>
      <c r="AN79" s="5"/>
      <c r="AO79" s="5">
        <f>SUM(D79*E79*F79*H79*AN79*$AO$12)</f>
        <v>0</v>
      </c>
      <c r="AP79" s="5"/>
      <c r="AQ79" s="5">
        <f>SUM(AP79*D79*E79*F79*H79*$AQ$12)</f>
        <v>0</v>
      </c>
      <c r="AR79" s="5"/>
      <c r="AS79" s="5">
        <f>SUM(AR79*D79*E79*F79*H79*$AS$12)</f>
        <v>0</v>
      </c>
      <c r="AT79" s="5"/>
      <c r="AU79" s="5">
        <f>SUM(AT79*D79*E79*F79*H79*$AU$12)</f>
        <v>0</v>
      </c>
      <c r="AV79" s="5"/>
      <c r="AW79" s="5">
        <f>SUM(AV79*D79*E79*F79*H79*$AW$12)</f>
        <v>0</v>
      </c>
      <c r="AX79" s="5"/>
      <c r="AY79" s="5">
        <f>SUM(AX79*D79*E79*F79*H79*$AY$12)</f>
        <v>0</v>
      </c>
      <c r="AZ79" s="5"/>
      <c r="BA79" s="5">
        <f>SUM(AZ79*D79*E79*F79*H79*$BA$12)</f>
        <v>0</v>
      </c>
      <c r="BB79" s="5"/>
      <c r="BC79" s="5">
        <f>SUM(BB79*D79*E79*F79*H79*$BC$12)</f>
        <v>0</v>
      </c>
      <c r="BD79" s="5"/>
      <c r="BE79" s="5">
        <f>BD79*D79*E79*F79*H79*$BE$12</f>
        <v>0</v>
      </c>
      <c r="BF79" s="5"/>
      <c r="BG79" s="5">
        <f>BF79*D79*E79*F79*H79*$BG$12</f>
        <v>0</v>
      </c>
      <c r="BH79" s="5"/>
      <c r="BI79" s="5">
        <f>BH79*D79*E79*F79*H79*$BI$12</f>
        <v>0</v>
      </c>
      <c r="BJ79" s="5"/>
      <c r="BK79" s="5">
        <f>SUM(BJ79*D79*E79*F79*H79*$BK$12)</f>
        <v>0</v>
      </c>
      <c r="BL79" s="5"/>
      <c r="BM79" s="5">
        <f>SUM(BL79*D79*E79*F79*H79*$BM$12)</f>
        <v>0</v>
      </c>
      <c r="BN79" s="5"/>
      <c r="BO79" s="5">
        <f>SUM(BN79*D79*E79*F79*H79*$BO$12)</f>
        <v>0</v>
      </c>
      <c r="BP79" s="5"/>
      <c r="BQ79" s="5">
        <f>SUM(BP79*D79*E79*F79*H79*$BQ$12)</f>
        <v>0</v>
      </c>
      <c r="BR79" s="5"/>
      <c r="BS79" s="5">
        <f>SUM(BR79*D79*E79*F79*H79*$BS$12)</f>
        <v>0</v>
      </c>
      <c r="BT79" s="5"/>
      <c r="BU79" s="5">
        <f>BT79*D79*E79*F79*H79*$BU$12</f>
        <v>0</v>
      </c>
      <c r="BV79" s="5"/>
      <c r="BW79" s="5">
        <f>SUM(BV79*D79*E79*F79*H79*$BW$12)</f>
        <v>0</v>
      </c>
      <c r="BX79" s="5"/>
      <c r="BY79" s="5">
        <f>SUM(BX79*D79*E79*F79*H79*$BY$12)</f>
        <v>0</v>
      </c>
      <c r="BZ79" s="5"/>
      <c r="CA79" s="5">
        <f>SUM(BZ79*D79*E79*F79*H79*$CA$12)</f>
        <v>0</v>
      </c>
      <c r="CB79" s="5"/>
      <c r="CC79" s="5">
        <f>SUM(CB79*D79*E79*F79*H79*$CC$12)</f>
        <v>0</v>
      </c>
      <c r="CD79" s="5"/>
      <c r="CE79" s="5">
        <f>CD79*D79*E79*F79*H79*$CE$12</f>
        <v>0</v>
      </c>
      <c r="CF79" s="5"/>
      <c r="CG79" s="5">
        <f>SUM(CF79*D79*E79*F79*H79*$CG$12)</f>
        <v>0</v>
      </c>
      <c r="CH79" s="5"/>
      <c r="CI79" s="5">
        <f>SUM(CH79*D79*E79*F79*I79*$CI$12)</f>
        <v>0</v>
      </c>
      <c r="CJ79" s="5"/>
      <c r="CK79" s="5">
        <f>SUM(CJ79*D79*E79*F79*I79*$CK$12)</f>
        <v>0</v>
      </c>
      <c r="CL79" s="5"/>
      <c r="CM79" s="5">
        <f>SUM(CL79*D79*E79*F79*I79*$CM$12)</f>
        <v>0</v>
      </c>
      <c r="CN79" s="5"/>
      <c r="CO79" s="5">
        <f>SUM(CN79*D79*E79*F79*I79*$CO$12)</f>
        <v>0</v>
      </c>
      <c r="CP79" s="11"/>
      <c r="CQ79" s="5">
        <f>SUM(CP79*D79*E79*F79*I79*$CQ$12)</f>
        <v>0</v>
      </c>
      <c r="CR79" s="5"/>
      <c r="CS79" s="5">
        <f>SUM(CR79*D79*E79*F79*I79*$CS$12)</f>
        <v>0</v>
      </c>
      <c r="CT79" s="5"/>
      <c r="CU79" s="5">
        <f>SUM(CT79*D79*E79*F79*I79*$CU$12)</f>
        <v>0</v>
      </c>
      <c r="CV79" s="5"/>
      <c r="CW79" s="5">
        <f>SUM(CV79*D79*E79*F79*I79*$CW$12)</f>
        <v>0</v>
      </c>
      <c r="CX79" s="5"/>
      <c r="CY79" s="5">
        <f>SUM(CX79*D79*E79*F79*I79*$CY$12)</f>
        <v>0</v>
      </c>
      <c r="CZ79" s="5"/>
      <c r="DA79" s="5">
        <f>SUM(CZ79*D79*E79*F79*I79*$DA$12)</f>
        <v>0</v>
      </c>
      <c r="DB79" s="5"/>
      <c r="DC79" s="5">
        <f>SUM(DB79*D79*E79*F79*I79*$DC$12)</f>
        <v>0</v>
      </c>
      <c r="DD79" s="5"/>
      <c r="DE79" s="5">
        <f>SUM(DD79*D79*E79*F79*I79*$DE$12)</f>
        <v>0</v>
      </c>
      <c r="DF79" s="5"/>
      <c r="DG79" s="5">
        <f>SUM(DF79*D79*E79*F79*I79*$DG$12)</f>
        <v>0</v>
      </c>
      <c r="DH79" s="5"/>
      <c r="DI79" s="5">
        <f>SUM(DH79*D79*E79*F79*I79*$DI$12)</f>
        <v>0</v>
      </c>
      <c r="DJ79" s="5"/>
      <c r="DK79" s="5">
        <f>SUM(DJ79*D79*E79*F79*I79*$DK$12)</f>
        <v>0</v>
      </c>
      <c r="DL79" s="5"/>
      <c r="DM79" s="5">
        <f>DL79*D79*E79*F79*I79*$DM$12</f>
        <v>0</v>
      </c>
      <c r="DN79" s="11"/>
      <c r="DO79" s="5">
        <f>SUM(DN79*D79*E79*F79*I79*$DO$12)</f>
        <v>0</v>
      </c>
      <c r="DP79" s="5"/>
      <c r="DQ79" s="5">
        <f>SUM(DP79*D79*E79*F79*I79*$DQ$12)</f>
        <v>0</v>
      </c>
      <c r="DR79" s="5"/>
      <c r="DS79" s="5">
        <f>SUM(DR79*D79*E79*F79*J79*$DS$12)</f>
        <v>0</v>
      </c>
      <c r="DT79" s="5"/>
      <c r="DU79" s="5">
        <f>SUM(DT79*D79*E79*F79*K79*$DU$12)</f>
        <v>0</v>
      </c>
      <c r="DV79" s="5"/>
      <c r="DW79" s="5">
        <f>SUM(DV79*D79*E79*F79*H79*$DW$12)</f>
        <v>0</v>
      </c>
      <c r="DX79" s="11"/>
      <c r="DY79" s="5">
        <f>SUM(DX79*D79*E79*F79*H79*$DY$12)</f>
        <v>0</v>
      </c>
      <c r="DZ79" s="5"/>
      <c r="EA79" s="5">
        <f>SUM(DZ79*D79*E79*F79*H79*$EA$12)</f>
        <v>0</v>
      </c>
      <c r="EB79" s="5"/>
      <c r="EC79" s="5">
        <f>SUM(EB79*D79*E79*F79*H79*$EC$12)</f>
        <v>0</v>
      </c>
      <c r="ED79" s="5"/>
      <c r="EE79" s="5">
        <f t="shared" ref="EE79:EE107" si="576">ED79*D79*E79*F79*H79*$EE$12</f>
        <v>0</v>
      </c>
      <c r="EF79" s="107"/>
      <c r="EG79" s="106">
        <f t="shared" si="64"/>
        <v>0</v>
      </c>
      <c r="EH79" s="108">
        <f t="shared" si="65"/>
        <v>0</v>
      </c>
      <c r="EI79" s="108">
        <f t="shared" si="65"/>
        <v>0</v>
      </c>
    </row>
    <row r="80" spans="1:139" s="17" customFormat="1" ht="45" x14ac:dyDescent="0.25">
      <c r="A80" s="19"/>
      <c r="B80" s="19">
        <v>44</v>
      </c>
      <c r="C80" s="10" t="s">
        <v>228</v>
      </c>
      <c r="D80" s="9">
        <v>11480</v>
      </c>
      <c r="E80" s="4">
        <v>3.18</v>
      </c>
      <c r="F80" s="6">
        <v>1</v>
      </c>
      <c r="G80" s="6"/>
      <c r="H80" s="9">
        <v>1.4</v>
      </c>
      <c r="I80" s="9">
        <v>1.68</v>
      </c>
      <c r="J80" s="9">
        <v>2.23</v>
      </c>
      <c r="K80" s="9">
        <v>2.57</v>
      </c>
      <c r="L80" s="5"/>
      <c r="M80" s="5">
        <f t="shared" si="62"/>
        <v>0</v>
      </c>
      <c r="N80" s="5"/>
      <c r="O80" s="5">
        <f>N80*D80*E80*F80*H80*$O$12</f>
        <v>0</v>
      </c>
      <c r="P80" s="11"/>
      <c r="Q80" s="5">
        <f>P80*D80*E80*F80*H80*$Q$12</f>
        <v>0</v>
      </c>
      <c r="R80" s="5"/>
      <c r="S80" s="5">
        <f>SUM(R80*D80*E80*F80*H80*$S$12)</f>
        <v>0</v>
      </c>
      <c r="T80" s="11"/>
      <c r="U80" s="11">
        <f>SUM(T80*D80*E80*F80*H80*$U$12)</f>
        <v>0</v>
      </c>
      <c r="V80" s="5"/>
      <c r="W80" s="5">
        <f t="shared" si="63"/>
        <v>0</v>
      </c>
      <c r="X80" s="5"/>
      <c r="Y80" s="5">
        <f>SUM(X80*D80*E80*F80*H80*$Y$12)</f>
        <v>0</v>
      </c>
      <c r="Z80" s="5"/>
      <c r="AA80" s="5">
        <f>SUM(Z80*D80*E80*F80*H80*$AA$12)</f>
        <v>0</v>
      </c>
      <c r="AB80" s="5"/>
      <c r="AC80" s="5">
        <f>SUM(AB80*D80*E80*F80*I80*$AC$12)</f>
        <v>0</v>
      </c>
      <c r="AD80" s="11"/>
      <c r="AE80" s="5">
        <f>SUM(AD80*D80*E80*F80*I80*$AE$12)</f>
        <v>0</v>
      </c>
      <c r="AF80" s="5"/>
      <c r="AG80" s="5">
        <f>SUM(AF80*D80*E80*F80*H80*$AG$12)</f>
        <v>0</v>
      </c>
      <c r="AH80" s="11"/>
      <c r="AI80" s="11">
        <f>SUM(AH80*D80*E80*F80*H80*$AI$12)</f>
        <v>0</v>
      </c>
      <c r="AJ80" s="5"/>
      <c r="AK80" s="5">
        <f>SUM(AJ80*D80*E80*F80*H80*$AK$12)</f>
        <v>0</v>
      </c>
      <c r="AL80" s="5"/>
      <c r="AM80" s="5">
        <f>SUM(AL80*D80*E80*F80*H80*$AM$12)</f>
        <v>0</v>
      </c>
      <c r="AN80" s="5"/>
      <c r="AO80" s="5">
        <f>SUM(D80*E80*F80*H80*AN80*$AO$12)</f>
        <v>0</v>
      </c>
      <c r="AP80" s="5"/>
      <c r="AQ80" s="5">
        <f>SUM(AP80*D80*E80*F80*H80*$AQ$12)</f>
        <v>0</v>
      </c>
      <c r="AR80" s="5"/>
      <c r="AS80" s="5">
        <f>SUM(AR80*D80*E80*F80*H80*$AS$12)</f>
        <v>0</v>
      </c>
      <c r="AT80" s="5"/>
      <c r="AU80" s="5">
        <f>SUM(AT80*D80*E80*F80*H80*$AU$12)</f>
        <v>0</v>
      </c>
      <c r="AV80" s="5"/>
      <c r="AW80" s="5">
        <f>SUM(AV80*D80*E80*F80*H80*$AW$12)</f>
        <v>0</v>
      </c>
      <c r="AX80" s="5"/>
      <c r="AY80" s="5">
        <f>SUM(AX80*D80*E80*F80*H80*$AY$12)</f>
        <v>0</v>
      </c>
      <c r="AZ80" s="5"/>
      <c r="BA80" s="5">
        <f>SUM(AZ80*D80*E80*F80*H80*$BA$12)</f>
        <v>0</v>
      </c>
      <c r="BB80" s="5"/>
      <c r="BC80" s="5">
        <f>SUM(BB80*D80*E80*F80*H80*$BC$12)</f>
        <v>0</v>
      </c>
      <c r="BD80" s="5"/>
      <c r="BE80" s="5">
        <f>BD80*D80*E80*F80*H80*$BE$12</f>
        <v>0</v>
      </c>
      <c r="BF80" s="5"/>
      <c r="BG80" s="5">
        <f>BF80*D80*E80*F80*H80*$BG$12</f>
        <v>0</v>
      </c>
      <c r="BH80" s="5"/>
      <c r="BI80" s="5">
        <f>BH80*D80*E80*F80*H80*$BI$12</f>
        <v>0</v>
      </c>
      <c r="BJ80" s="5"/>
      <c r="BK80" s="5">
        <f>SUM(BJ80*D80*E80*F80*H80*$BK$12)</f>
        <v>0</v>
      </c>
      <c r="BL80" s="5"/>
      <c r="BM80" s="5">
        <f>SUM(BL80*D80*E80*F80*H80*$BM$12)</f>
        <v>0</v>
      </c>
      <c r="BN80" s="5"/>
      <c r="BO80" s="5">
        <f>SUM(BN80*D80*E80*F80*H80*$BO$12)</f>
        <v>0</v>
      </c>
      <c r="BP80" s="5"/>
      <c r="BQ80" s="5">
        <f>SUM(BP80*D80*E80*F80*H80*$BQ$12)</f>
        <v>0</v>
      </c>
      <c r="BR80" s="5"/>
      <c r="BS80" s="5">
        <f>SUM(BR80*D80*E80*F80*H80*$BS$12)</f>
        <v>0</v>
      </c>
      <c r="BT80" s="5"/>
      <c r="BU80" s="5">
        <f>BT80*D80*E80*F80*H80*$BU$12</f>
        <v>0</v>
      </c>
      <c r="BV80" s="5"/>
      <c r="BW80" s="5">
        <f>SUM(BV80*D80*E80*F80*H80*$BW$12)</f>
        <v>0</v>
      </c>
      <c r="BX80" s="5"/>
      <c r="BY80" s="5">
        <f>SUM(BX80*D80*E80*F80*H80*$BY$12)</f>
        <v>0</v>
      </c>
      <c r="BZ80" s="5"/>
      <c r="CA80" s="5">
        <f>SUM(BZ80*D80*E80*F80*H80*$CA$12)</f>
        <v>0</v>
      </c>
      <c r="CB80" s="5"/>
      <c r="CC80" s="5">
        <f>SUM(CB80*D80*E80*F80*H80*$CC$12)</f>
        <v>0</v>
      </c>
      <c r="CD80" s="5"/>
      <c r="CE80" s="5">
        <f>CD80*D80*E80*F80*H80*$CE$12</f>
        <v>0</v>
      </c>
      <c r="CF80" s="5"/>
      <c r="CG80" s="5">
        <f>SUM(CF80*D80*E80*F80*H80*$CG$12)</f>
        <v>0</v>
      </c>
      <c r="CH80" s="5"/>
      <c r="CI80" s="5">
        <f>SUM(CH80*D80*E80*F80*I80*$CI$12)</f>
        <v>0</v>
      </c>
      <c r="CJ80" s="5"/>
      <c r="CK80" s="5">
        <f>SUM(CJ80*D80*E80*F80*I80*$CK$12)</f>
        <v>0</v>
      </c>
      <c r="CL80" s="5"/>
      <c r="CM80" s="5">
        <f>SUM(CL80*D80*E80*F80*I80*$CM$12)</f>
        <v>0</v>
      </c>
      <c r="CN80" s="5"/>
      <c r="CO80" s="5">
        <f>SUM(CN80*D80*E80*F80*I80*$CO$12)</f>
        <v>0</v>
      </c>
      <c r="CP80" s="11"/>
      <c r="CQ80" s="5">
        <f>SUM(CP80*D80*E80*F80*I80*$CQ$12)</f>
        <v>0</v>
      </c>
      <c r="CR80" s="5"/>
      <c r="CS80" s="5">
        <f>SUM(CR80*D80*E80*F80*I80*$CS$12)</f>
        <v>0</v>
      </c>
      <c r="CT80" s="5"/>
      <c r="CU80" s="5">
        <f>SUM(CT80*D80*E80*F80*I80*$CU$12)</f>
        <v>0</v>
      </c>
      <c r="CV80" s="5"/>
      <c r="CW80" s="5">
        <f>SUM(CV80*D80*E80*F80*I80*$CW$12)</f>
        <v>0</v>
      </c>
      <c r="CX80" s="5"/>
      <c r="CY80" s="5">
        <f>SUM(CX80*D80*E80*F80*I80*$CY$12)</f>
        <v>0</v>
      </c>
      <c r="CZ80" s="5"/>
      <c r="DA80" s="5">
        <f>SUM(CZ80*D80*E80*F80*I80*$DA$12)</f>
        <v>0</v>
      </c>
      <c r="DB80" s="5"/>
      <c r="DC80" s="5">
        <f>SUM(DB80*D80*E80*F80*I80*$DC$12)</f>
        <v>0</v>
      </c>
      <c r="DD80" s="5"/>
      <c r="DE80" s="5">
        <f>SUM(DD80*D80*E80*F80*I80*$DE$12)</f>
        <v>0</v>
      </c>
      <c r="DF80" s="5"/>
      <c r="DG80" s="5">
        <f>SUM(DF80*D80*E80*F80*I80*$DG$12)</f>
        <v>0</v>
      </c>
      <c r="DH80" s="5"/>
      <c r="DI80" s="5">
        <f>SUM(DH80*D80*E80*F80*I80*$DI$12)</f>
        <v>0</v>
      </c>
      <c r="DJ80" s="5"/>
      <c r="DK80" s="5">
        <f>SUM(DJ80*D80*E80*F80*I80*$DK$12)</f>
        <v>0</v>
      </c>
      <c r="DL80" s="5"/>
      <c r="DM80" s="5">
        <f>DL80*D80*E80*F80*I80*$DM$12</f>
        <v>0</v>
      </c>
      <c r="DN80" s="11"/>
      <c r="DO80" s="5">
        <f>SUM(DN80*D80*E80*F80*I80*$DO$12)</f>
        <v>0</v>
      </c>
      <c r="DP80" s="5"/>
      <c r="DQ80" s="5">
        <f>SUM(DP80*D80*E80*F80*I80*$DQ$12)</f>
        <v>0</v>
      </c>
      <c r="DR80" s="5"/>
      <c r="DS80" s="5">
        <f>SUM(DR80*D80*E80*F80*J80*$DS$12)</f>
        <v>0</v>
      </c>
      <c r="DT80" s="5"/>
      <c r="DU80" s="5">
        <f>SUM(DT80*D80*E80*F80*K80*$DU$12)</f>
        <v>0</v>
      </c>
      <c r="DV80" s="5"/>
      <c r="DW80" s="5">
        <f>SUM(DV80*D80*E80*F80*H80*$DW$12)</f>
        <v>0</v>
      </c>
      <c r="DX80" s="11"/>
      <c r="DY80" s="5">
        <f>SUM(DX80*D80*E80*F80*H80*$DY$12)</f>
        <v>0</v>
      </c>
      <c r="DZ80" s="5"/>
      <c r="EA80" s="5">
        <f>SUM(DZ80*D80*E80*F80*H80*$EA$12)</f>
        <v>0</v>
      </c>
      <c r="EB80" s="5"/>
      <c r="EC80" s="5">
        <f>SUM(EB80*D80*E80*F80*H80*$EC$12)</f>
        <v>0</v>
      </c>
      <c r="ED80" s="5"/>
      <c r="EE80" s="5">
        <f t="shared" si="576"/>
        <v>0</v>
      </c>
      <c r="EF80" s="107"/>
      <c r="EG80" s="106">
        <f t="shared" ref="EG80:EG143" si="577">EF80*D80*E80*F80*H80*$EG$12</f>
        <v>0</v>
      </c>
      <c r="EH80" s="108">
        <f t="shared" ref="EH80:EI143" si="578">SUM(L80,V80,N80,P80,X80,R80,T80,Z80,AB80,AD80,AF80,AH80,AN80,AP80,AR80,AL80,CH80,CN80,CR80,BV80,BX80,CX80,CZ80,DB80,DD80,DF80,DH80,DJ80,AT80,AJ80,AV80,AX80,AZ80,BB80,BD80,BF80,BH80,BJ80,BL80,BN80,BP80,DZ80,EB80,DV80,DX80,BR80,BT80,CP80,CJ80,CL80,CT80,CV80,BZ80,CB80,CD80,CF80,DL80,DN80,DP80,DR80,DT80,ED80,EF80)</f>
        <v>0</v>
      </c>
      <c r="EI80" s="108">
        <f t="shared" si="578"/>
        <v>0</v>
      </c>
    </row>
    <row r="81" spans="1:139" s="17" customFormat="1" x14ac:dyDescent="0.25">
      <c r="A81" s="19"/>
      <c r="B81" s="19">
        <v>45</v>
      </c>
      <c r="C81" s="10" t="s">
        <v>229</v>
      </c>
      <c r="D81" s="9">
        <v>11480</v>
      </c>
      <c r="E81" s="4">
        <v>0.8</v>
      </c>
      <c r="F81" s="6">
        <v>1</v>
      </c>
      <c r="G81" s="6"/>
      <c r="H81" s="9">
        <v>1.4</v>
      </c>
      <c r="I81" s="9">
        <v>1.68</v>
      </c>
      <c r="J81" s="9">
        <v>2.23</v>
      </c>
      <c r="K81" s="9">
        <v>2.57</v>
      </c>
      <c r="L81" s="5"/>
      <c r="M81" s="5">
        <f t="shared" si="62"/>
        <v>0</v>
      </c>
      <c r="N81" s="5"/>
      <c r="O81" s="5">
        <f>N81*D81*E81*F81*H81*$O$12</f>
        <v>0</v>
      </c>
      <c r="P81" s="11"/>
      <c r="Q81" s="5">
        <f>P81*D81*E81*F81*H81*$Q$12</f>
        <v>0</v>
      </c>
      <c r="R81" s="5"/>
      <c r="S81" s="5">
        <f>SUM(R81*D81*E81*F81*H81*$S$12)</f>
        <v>0</v>
      </c>
      <c r="T81" s="11"/>
      <c r="U81" s="11">
        <f>SUM(T81*D81*E81*F81*H81*$U$12)</f>
        <v>0</v>
      </c>
      <c r="V81" s="5"/>
      <c r="W81" s="5">
        <f t="shared" si="63"/>
        <v>0</v>
      </c>
      <c r="X81" s="5"/>
      <c r="Y81" s="5">
        <f>SUM(X81*D81*E81*F81*H81*$Y$12)</f>
        <v>0</v>
      </c>
      <c r="Z81" s="5">
        <v>5</v>
      </c>
      <c r="AA81" s="5">
        <f>SUM(Z81*D81*E81*F81*H81*$AA$12)</f>
        <v>64287.999999999993</v>
      </c>
      <c r="AB81" s="5"/>
      <c r="AC81" s="5">
        <f>SUM(AB81*D81*E81*F81*I81*$AC$12)</f>
        <v>0</v>
      </c>
      <c r="AD81" s="11">
        <v>3</v>
      </c>
      <c r="AE81" s="5">
        <f>SUM(AD81*D81*E81*F81*I81*$AE$12)</f>
        <v>46287.360000000001</v>
      </c>
      <c r="AF81" s="5"/>
      <c r="AG81" s="5">
        <f>SUM(AF81*D81*E81*F81*H81*$AG$12)</f>
        <v>0</v>
      </c>
      <c r="AH81" s="11"/>
      <c r="AI81" s="11">
        <f>SUM(AH81*D81*E81*F81*H81*$AI$12)</f>
        <v>0</v>
      </c>
      <c r="AJ81" s="5"/>
      <c r="AK81" s="5">
        <f>SUM(AJ81*D81*E81*F81*H81*$AK$12)</f>
        <v>0</v>
      </c>
      <c r="AL81" s="5"/>
      <c r="AM81" s="5">
        <f>SUM(AL81*D81*E81*F81*H81*$AM$12)</f>
        <v>0</v>
      </c>
      <c r="AN81" s="5"/>
      <c r="AO81" s="5">
        <f>SUM(D81*E81*F81*H81*AN81*$AO$12)</f>
        <v>0</v>
      </c>
      <c r="AP81" s="5"/>
      <c r="AQ81" s="5">
        <f>SUM(AP81*D81*E81*F81*H81*$AQ$12)</f>
        <v>0</v>
      </c>
      <c r="AR81" s="5"/>
      <c r="AS81" s="5">
        <f>SUM(AR81*D81*E81*F81*H81*$AS$12)</f>
        <v>0</v>
      </c>
      <c r="AT81" s="5">
        <v>2</v>
      </c>
      <c r="AU81" s="5">
        <f>SUM(AT81*D81*E81*F81*H81*$AU$12)</f>
        <v>25715.199999999997</v>
      </c>
      <c r="AV81" s="5"/>
      <c r="AW81" s="5">
        <f>SUM(AV81*D81*E81*F81*H81*$AW$12)</f>
        <v>0</v>
      </c>
      <c r="AX81" s="5"/>
      <c r="AY81" s="5">
        <f>SUM(AX81*D81*E81*F81*H81*$AY$12)</f>
        <v>0</v>
      </c>
      <c r="AZ81" s="5"/>
      <c r="BA81" s="5">
        <f>SUM(AZ81*D81*E81*F81*H81*$BA$12)</f>
        <v>0</v>
      </c>
      <c r="BB81" s="5"/>
      <c r="BC81" s="5">
        <f>SUM(BB81*D81*E81*F81*H81*$BC$12)</f>
        <v>0</v>
      </c>
      <c r="BD81" s="5"/>
      <c r="BE81" s="5">
        <f>BD81*D81*E81*F81*H81*$BE$12</f>
        <v>0</v>
      </c>
      <c r="BF81" s="5"/>
      <c r="BG81" s="5">
        <f>BF81*D81*E81*F81*H81*$BG$12</f>
        <v>0</v>
      </c>
      <c r="BH81" s="5"/>
      <c r="BI81" s="5">
        <f>BH81*D81*E81*F81*H81*$BI$12</f>
        <v>0</v>
      </c>
      <c r="BJ81" s="5"/>
      <c r="BK81" s="5">
        <f>SUM(BJ81*D81*E81*F81*H81*$BK$12)</f>
        <v>0</v>
      </c>
      <c r="BL81" s="5">
        <v>7</v>
      </c>
      <c r="BM81" s="5">
        <f>SUM(BL81*D81*E81*F81*H81*$BM$12)</f>
        <v>90003.199999999997</v>
      </c>
      <c r="BN81" s="5"/>
      <c r="BO81" s="5">
        <f>SUM(BN81*D81*E81*F81*H81*$BO$12)</f>
        <v>0</v>
      </c>
      <c r="BP81" s="5"/>
      <c r="BQ81" s="5">
        <f>SUM(BP81*D81*E81*F81*H81*$BQ$12)</f>
        <v>0</v>
      </c>
      <c r="BR81" s="5"/>
      <c r="BS81" s="5">
        <f>SUM(BR81*D81*E81*F81*H81*$BS$12)</f>
        <v>0</v>
      </c>
      <c r="BT81" s="5"/>
      <c r="BU81" s="5">
        <f>BT81*D81*E81*F81*H81*$BU$12</f>
        <v>0</v>
      </c>
      <c r="BV81" s="5"/>
      <c r="BW81" s="5">
        <f>SUM(BV81*D81*E81*F81*H81*$BW$12)</f>
        <v>0</v>
      </c>
      <c r="BX81" s="5"/>
      <c r="BY81" s="5">
        <f>SUM(BX81*D81*E81*F81*H81*$BY$12)</f>
        <v>0</v>
      </c>
      <c r="BZ81" s="5">
        <v>15</v>
      </c>
      <c r="CA81" s="5">
        <f>SUM(BZ81*D81*E81*F81*H81*$CA$12)</f>
        <v>192864</v>
      </c>
      <c r="CB81" s="5"/>
      <c r="CC81" s="5">
        <f>SUM(CB81*D81*E81*F81*H81*$CC$12)</f>
        <v>0</v>
      </c>
      <c r="CD81" s="5">
        <v>13</v>
      </c>
      <c r="CE81" s="5">
        <f>CD81*D81*E81*F81*H81*$CE$12</f>
        <v>167148.79999999999</v>
      </c>
      <c r="CF81" s="5"/>
      <c r="CG81" s="5">
        <f>SUM(CF81*D81*E81*F81*H81*$CG$12)</f>
        <v>0</v>
      </c>
      <c r="CH81" s="5">
        <v>1</v>
      </c>
      <c r="CI81" s="5">
        <f>SUM(CH81*D81*E81*F81*I81*$CI$12)</f>
        <v>15429.119999999999</v>
      </c>
      <c r="CJ81" s="5">
        <v>1</v>
      </c>
      <c r="CK81" s="5">
        <f>SUM(CJ81*D81*E81*F81*I81*$CK$12)</f>
        <v>15429.119999999999</v>
      </c>
      <c r="CL81" s="5"/>
      <c r="CM81" s="5">
        <f>SUM(CL81*D81*E81*F81*I81*$CM$12)</f>
        <v>0</v>
      </c>
      <c r="CN81" s="5"/>
      <c r="CO81" s="5">
        <f>SUM(CN81*D81*E81*F81*I81*$CO$12)</f>
        <v>0</v>
      </c>
      <c r="CP81" s="11">
        <v>2</v>
      </c>
      <c r="CQ81" s="5">
        <f>SUM(CP81*D81*E81*F81*I81*$CQ$12)</f>
        <v>30858.239999999998</v>
      </c>
      <c r="CR81" s="5"/>
      <c r="CS81" s="5">
        <f>SUM(CR81*D81*E81*F81*I81*$CS$12)</f>
        <v>0</v>
      </c>
      <c r="CT81" s="5"/>
      <c r="CU81" s="5">
        <f>SUM(CT81*D81*E81*F81*I81*$CU$12)</f>
        <v>0</v>
      </c>
      <c r="CV81" s="5"/>
      <c r="CW81" s="5">
        <f>SUM(CV81*D81*E81*F81*I81*$CW$12)</f>
        <v>0</v>
      </c>
      <c r="CX81" s="5">
        <v>35</v>
      </c>
      <c r="CY81" s="5">
        <f>SUM(CX81*D81*E81*F81*I81*$CY$12)</f>
        <v>540019.19999999995</v>
      </c>
      <c r="CZ81" s="5"/>
      <c r="DA81" s="5">
        <f>SUM(CZ81*D81*E81*F81*I81*$DA$12)</f>
        <v>0</v>
      </c>
      <c r="DB81" s="5"/>
      <c r="DC81" s="5">
        <f>SUM(DB81*D81*E81*F81*I81*$DC$12)</f>
        <v>0</v>
      </c>
      <c r="DD81" s="5">
        <v>17</v>
      </c>
      <c r="DE81" s="5">
        <f>SUM(DD81*D81*E81*F81*I81*$DE$12)</f>
        <v>262295.03999999998</v>
      </c>
      <c r="DF81" s="5"/>
      <c r="DG81" s="5">
        <f>SUM(DF81*D81*E81*F81*I81*$DG$12)</f>
        <v>0</v>
      </c>
      <c r="DH81" s="5">
        <v>4</v>
      </c>
      <c r="DI81" s="5">
        <f>SUM(DH81*D81*E81*F81*I81*$DI$12)</f>
        <v>61716.479999999996</v>
      </c>
      <c r="DJ81" s="5"/>
      <c r="DK81" s="5">
        <f>SUM(DJ81*D81*E81*F81*I81*$DK$12)</f>
        <v>0</v>
      </c>
      <c r="DL81" s="5"/>
      <c r="DM81" s="5">
        <f>DL81*D81*E81*F81*I81*$DM$12</f>
        <v>0</v>
      </c>
      <c r="DN81" s="11">
        <v>5</v>
      </c>
      <c r="DO81" s="5">
        <f>SUM(DN81*D81*E81*F81*I81*$DO$12)</f>
        <v>77145.599999999991</v>
      </c>
      <c r="DP81" s="5"/>
      <c r="DQ81" s="5">
        <f>SUM(DP81*D81*E81*F81*I81*$DQ$12)</f>
        <v>0</v>
      </c>
      <c r="DR81" s="5">
        <v>1</v>
      </c>
      <c r="DS81" s="5">
        <f>SUM(DR81*D81*E81*F81*J81*$DS$12)</f>
        <v>20480.32</v>
      </c>
      <c r="DT81" s="5"/>
      <c r="DU81" s="5">
        <f>SUM(DT81*D81*E81*F81*K81*$DU$12)</f>
        <v>0</v>
      </c>
      <c r="DV81" s="5"/>
      <c r="DW81" s="5">
        <f>SUM(DV81*D81*E81*F81*H81*$DW$12)</f>
        <v>0</v>
      </c>
      <c r="DX81" s="11"/>
      <c r="DY81" s="5">
        <f>SUM(DX81*D81*E81*F81*H81*$DY$12)</f>
        <v>0</v>
      </c>
      <c r="DZ81" s="5"/>
      <c r="EA81" s="5">
        <f>SUM(DZ81*D81*E81*F81*H81*$EA$12)</f>
        <v>0</v>
      </c>
      <c r="EB81" s="5"/>
      <c r="EC81" s="5">
        <f>SUM(EB81*D81*E81*F81*H81*$EC$12)</f>
        <v>0</v>
      </c>
      <c r="ED81" s="5"/>
      <c r="EE81" s="5">
        <f t="shared" si="576"/>
        <v>0</v>
      </c>
      <c r="EF81" s="107"/>
      <c r="EG81" s="106">
        <f t="shared" si="577"/>
        <v>0</v>
      </c>
      <c r="EH81" s="108">
        <f t="shared" si="578"/>
        <v>111</v>
      </c>
      <c r="EI81" s="108">
        <f t="shared" si="578"/>
        <v>1609679.6800000002</v>
      </c>
    </row>
    <row r="82" spans="1:139" s="109" customFormat="1" ht="14.25" x14ac:dyDescent="0.2">
      <c r="A82" s="50">
        <v>19</v>
      </c>
      <c r="B82" s="50"/>
      <c r="C82" s="54" t="s">
        <v>230</v>
      </c>
      <c r="D82" s="55">
        <v>11480</v>
      </c>
      <c r="E82" s="51">
        <v>3.01</v>
      </c>
      <c r="F82" s="46">
        <v>1</v>
      </c>
      <c r="G82" s="2"/>
      <c r="H82" s="55"/>
      <c r="I82" s="55"/>
      <c r="J82" s="55"/>
      <c r="K82" s="55">
        <v>2.57</v>
      </c>
      <c r="L82" s="7">
        <f>SUM(L83:L100)</f>
        <v>352</v>
      </c>
      <c r="M82" s="7">
        <f t="shared" ref="M82:DK82" si="579">SUM(M83:M100)</f>
        <v>37059299.759999998</v>
      </c>
      <c r="N82" s="7">
        <f t="shared" si="579"/>
        <v>0</v>
      </c>
      <c r="O82" s="7">
        <f t="shared" si="579"/>
        <v>0</v>
      </c>
      <c r="P82" s="40">
        <f t="shared" si="579"/>
        <v>1739</v>
      </c>
      <c r="Q82" s="7">
        <f t="shared" si="579"/>
        <v>77100598.399999991</v>
      </c>
      <c r="R82" s="7">
        <f t="shared" si="579"/>
        <v>0</v>
      </c>
      <c r="S82" s="7">
        <f t="shared" si="579"/>
        <v>0</v>
      </c>
      <c r="T82" s="52">
        <f t="shared" si="579"/>
        <v>0</v>
      </c>
      <c r="U82" s="52">
        <f t="shared" si="579"/>
        <v>0</v>
      </c>
      <c r="V82" s="7">
        <f t="shared" si="579"/>
        <v>0</v>
      </c>
      <c r="W82" s="7">
        <f t="shared" si="579"/>
        <v>0</v>
      </c>
      <c r="X82" s="7">
        <f t="shared" si="579"/>
        <v>0</v>
      </c>
      <c r="Y82" s="7">
        <f t="shared" si="579"/>
        <v>0</v>
      </c>
      <c r="Z82" s="7">
        <f t="shared" si="579"/>
        <v>32</v>
      </c>
      <c r="AA82" s="7">
        <f t="shared" si="579"/>
        <v>278045.59999999998</v>
      </c>
      <c r="AB82" s="7">
        <f t="shared" si="579"/>
        <v>49</v>
      </c>
      <c r="AC82" s="7">
        <f t="shared" si="579"/>
        <v>2321118.2399999998</v>
      </c>
      <c r="AD82" s="40">
        <f t="shared" si="579"/>
        <v>0</v>
      </c>
      <c r="AE82" s="7">
        <f t="shared" si="579"/>
        <v>0</v>
      </c>
      <c r="AF82" s="7">
        <f t="shared" si="579"/>
        <v>0</v>
      </c>
      <c r="AG82" s="7">
        <f t="shared" si="579"/>
        <v>0</v>
      </c>
      <c r="AH82" s="52">
        <f t="shared" si="579"/>
        <v>0</v>
      </c>
      <c r="AI82" s="52">
        <f t="shared" si="579"/>
        <v>0</v>
      </c>
      <c r="AJ82" s="7">
        <f>SUM(AJ83:AJ100)</f>
        <v>0</v>
      </c>
      <c r="AK82" s="7">
        <f>SUM(AK83:AK100)</f>
        <v>0</v>
      </c>
      <c r="AL82" s="7">
        <f>SUM(AL83:AL100)</f>
        <v>0</v>
      </c>
      <c r="AM82" s="7">
        <f>SUM(AM83:AM100)</f>
        <v>0</v>
      </c>
      <c r="AN82" s="7">
        <f t="shared" si="579"/>
        <v>0</v>
      </c>
      <c r="AO82" s="7">
        <f t="shared" si="579"/>
        <v>0</v>
      </c>
      <c r="AP82" s="7">
        <f t="shared" si="579"/>
        <v>0</v>
      </c>
      <c r="AQ82" s="7">
        <f t="shared" si="579"/>
        <v>0</v>
      </c>
      <c r="AR82" s="7">
        <f t="shared" si="579"/>
        <v>0</v>
      </c>
      <c r="AS82" s="7">
        <f t="shared" si="579"/>
        <v>0</v>
      </c>
      <c r="AT82" s="7">
        <f t="shared" si="579"/>
        <v>0</v>
      </c>
      <c r="AU82" s="7">
        <f>SUM(AU83:AU100)</f>
        <v>0</v>
      </c>
      <c r="AV82" s="7">
        <f t="shared" ref="AV82:CH82" si="580">SUM(AV83:AV100)</f>
        <v>0</v>
      </c>
      <c r="AW82" s="7">
        <f t="shared" si="580"/>
        <v>0</v>
      </c>
      <c r="AX82" s="7">
        <f t="shared" si="580"/>
        <v>0</v>
      </c>
      <c r="AY82" s="7">
        <f t="shared" si="580"/>
        <v>0</v>
      </c>
      <c r="AZ82" s="7">
        <f t="shared" si="580"/>
        <v>1</v>
      </c>
      <c r="BA82" s="7">
        <f t="shared" si="580"/>
        <v>6428.7999999999993</v>
      </c>
      <c r="BB82" s="7">
        <f t="shared" si="580"/>
        <v>3</v>
      </c>
      <c r="BC82" s="7">
        <f t="shared" si="580"/>
        <v>19286.399999999998</v>
      </c>
      <c r="BD82" s="7">
        <f t="shared" si="580"/>
        <v>0</v>
      </c>
      <c r="BE82" s="7">
        <f t="shared" si="580"/>
        <v>0</v>
      </c>
      <c r="BF82" s="7">
        <f t="shared" si="580"/>
        <v>0</v>
      </c>
      <c r="BG82" s="7">
        <f t="shared" si="580"/>
        <v>0</v>
      </c>
      <c r="BH82" s="7">
        <f t="shared" si="580"/>
        <v>3</v>
      </c>
      <c r="BI82" s="7">
        <f t="shared" si="580"/>
        <v>19286.399999999998</v>
      </c>
      <c r="BJ82" s="7">
        <f t="shared" si="580"/>
        <v>0</v>
      </c>
      <c r="BK82" s="7">
        <f t="shared" si="580"/>
        <v>0</v>
      </c>
      <c r="BL82" s="7">
        <f t="shared" si="580"/>
        <v>0</v>
      </c>
      <c r="BM82" s="7">
        <f t="shared" si="580"/>
        <v>0</v>
      </c>
      <c r="BN82" s="7">
        <f t="shared" si="580"/>
        <v>0</v>
      </c>
      <c r="BO82" s="7">
        <f t="shared" si="580"/>
        <v>0</v>
      </c>
      <c r="BP82" s="7">
        <f t="shared" si="580"/>
        <v>0</v>
      </c>
      <c r="BQ82" s="7">
        <f t="shared" si="580"/>
        <v>0</v>
      </c>
      <c r="BR82" s="7">
        <f t="shared" si="580"/>
        <v>0</v>
      </c>
      <c r="BS82" s="7">
        <f t="shared" si="580"/>
        <v>0</v>
      </c>
      <c r="BT82" s="7">
        <f t="shared" si="580"/>
        <v>0</v>
      </c>
      <c r="BU82" s="7">
        <f t="shared" si="580"/>
        <v>0</v>
      </c>
      <c r="BV82" s="7">
        <f t="shared" si="580"/>
        <v>12</v>
      </c>
      <c r="BW82" s="7">
        <f t="shared" si="580"/>
        <v>77145.599999999991</v>
      </c>
      <c r="BX82" s="7">
        <f t="shared" si="580"/>
        <v>0</v>
      </c>
      <c r="BY82" s="7">
        <f t="shared" si="580"/>
        <v>0</v>
      </c>
      <c r="BZ82" s="7">
        <f t="shared" si="580"/>
        <v>0</v>
      </c>
      <c r="CA82" s="7">
        <f t="shared" si="580"/>
        <v>0</v>
      </c>
      <c r="CB82" s="7">
        <f t="shared" si="580"/>
        <v>0</v>
      </c>
      <c r="CC82" s="7">
        <f t="shared" si="580"/>
        <v>0</v>
      </c>
      <c r="CD82" s="7">
        <f t="shared" si="580"/>
        <v>4</v>
      </c>
      <c r="CE82" s="7">
        <f t="shared" si="580"/>
        <v>25715.199999999997</v>
      </c>
      <c r="CF82" s="7">
        <f t="shared" si="580"/>
        <v>0</v>
      </c>
      <c r="CG82" s="7">
        <f t="shared" si="580"/>
        <v>0</v>
      </c>
      <c r="CH82" s="7">
        <f t="shared" si="580"/>
        <v>0</v>
      </c>
      <c r="CI82" s="7">
        <f t="shared" si="579"/>
        <v>0</v>
      </c>
      <c r="CJ82" s="7">
        <f>SUM(CJ83:CJ100)</f>
        <v>0</v>
      </c>
      <c r="CK82" s="7">
        <f>SUM(CK83:CK100)</f>
        <v>0</v>
      </c>
      <c r="CL82" s="7">
        <f>SUM(CL83:CL100)</f>
        <v>0</v>
      </c>
      <c r="CM82" s="7">
        <f>SUM(CM83:CM100)</f>
        <v>0</v>
      </c>
      <c r="CN82" s="7">
        <f t="shared" si="579"/>
        <v>8</v>
      </c>
      <c r="CO82" s="7">
        <f t="shared" si="579"/>
        <v>61716.479999999996</v>
      </c>
      <c r="CP82" s="40">
        <f>SUM(CP83:CP100)</f>
        <v>0</v>
      </c>
      <c r="CQ82" s="7">
        <f>SUM(CQ83:CQ100)</f>
        <v>0</v>
      </c>
      <c r="CR82" s="7">
        <f t="shared" si="579"/>
        <v>0</v>
      </c>
      <c r="CS82" s="7">
        <f t="shared" si="579"/>
        <v>0</v>
      </c>
      <c r="CT82" s="7">
        <f>SUM(CT83:CT100)</f>
        <v>0</v>
      </c>
      <c r="CU82" s="7">
        <f>SUM(CU83:CU100)</f>
        <v>0</v>
      </c>
      <c r="CV82" s="7">
        <f>SUM(CV83:CV100)</f>
        <v>0</v>
      </c>
      <c r="CW82" s="7">
        <f>SUM(CW83:CW100)</f>
        <v>0</v>
      </c>
      <c r="CX82" s="7">
        <f t="shared" si="579"/>
        <v>0</v>
      </c>
      <c r="CY82" s="7">
        <f t="shared" si="579"/>
        <v>0</v>
      </c>
      <c r="CZ82" s="7">
        <f t="shared" si="579"/>
        <v>0</v>
      </c>
      <c r="DA82" s="7">
        <f t="shared" si="579"/>
        <v>0</v>
      </c>
      <c r="DB82" s="7">
        <f t="shared" si="579"/>
        <v>2</v>
      </c>
      <c r="DC82" s="7">
        <f t="shared" si="579"/>
        <v>15429.119999999999</v>
      </c>
      <c r="DD82" s="7">
        <f t="shared" si="579"/>
        <v>0</v>
      </c>
      <c r="DE82" s="7">
        <f t="shared" si="579"/>
        <v>0</v>
      </c>
      <c r="DF82" s="7">
        <f t="shared" si="579"/>
        <v>1</v>
      </c>
      <c r="DG82" s="7">
        <f t="shared" si="579"/>
        <v>7714.5599999999995</v>
      </c>
      <c r="DH82" s="7">
        <f t="shared" si="579"/>
        <v>1</v>
      </c>
      <c r="DI82" s="7">
        <f t="shared" si="579"/>
        <v>7714.5599999999995</v>
      </c>
      <c r="DJ82" s="7">
        <f t="shared" si="579"/>
        <v>0</v>
      </c>
      <c r="DK82" s="7">
        <f t="shared" si="579"/>
        <v>0</v>
      </c>
      <c r="DL82" s="7">
        <f t="shared" ref="DL82:EI82" si="581">SUM(DL83:DL100)</f>
        <v>0</v>
      </c>
      <c r="DM82" s="7">
        <f t="shared" si="581"/>
        <v>0</v>
      </c>
      <c r="DN82" s="40">
        <f t="shared" si="581"/>
        <v>0</v>
      </c>
      <c r="DO82" s="7">
        <f t="shared" si="581"/>
        <v>0</v>
      </c>
      <c r="DP82" s="7">
        <f t="shared" si="581"/>
        <v>0</v>
      </c>
      <c r="DQ82" s="7">
        <f t="shared" si="581"/>
        <v>0</v>
      </c>
      <c r="DR82" s="7">
        <f t="shared" si="581"/>
        <v>0</v>
      </c>
      <c r="DS82" s="7">
        <f t="shared" si="581"/>
        <v>0</v>
      </c>
      <c r="DT82" s="7">
        <f t="shared" si="581"/>
        <v>0</v>
      </c>
      <c r="DU82" s="7">
        <f t="shared" si="581"/>
        <v>0</v>
      </c>
      <c r="DV82" s="7">
        <f t="shared" si="581"/>
        <v>0</v>
      </c>
      <c r="DW82" s="7">
        <f t="shared" si="581"/>
        <v>0</v>
      </c>
      <c r="DX82" s="40">
        <f t="shared" si="581"/>
        <v>0</v>
      </c>
      <c r="DY82" s="7">
        <f t="shared" si="581"/>
        <v>0</v>
      </c>
      <c r="DZ82" s="7">
        <f t="shared" si="581"/>
        <v>0</v>
      </c>
      <c r="EA82" s="7">
        <f t="shared" si="581"/>
        <v>0</v>
      </c>
      <c r="EB82" s="7">
        <f t="shared" si="581"/>
        <v>0</v>
      </c>
      <c r="EC82" s="7">
        <f t="shared" si="581"/>
        <v>0</v>
      </c>
      <c r="ED82" s="47">
        <v>0</v>
      </c>
      <c r="EE82" s="47">
        <f t="shared" si="581"/>
        <v>0</v>
      </c>
      <c r="EF82" s="104">
        <f t="shared" si="581"/>
        <v>0</v>
      </c>
      <c r="EG82" s="104">
        <f t="shared" si="581"/>
        <v>0</v>
      </c>
      <c r="EH82" s="105">
        <f t="shared" si="581"/>
        <v>2207</v>
      </c>
      <c r="EI82" s="105">
        <f t="shared" si="581"/>
        <v>116999499.11999999</v>
      </c>
    </row>
    <row r="83" spans="1:139" s="17" customFormat="1" x14ac:dyDescent="0.25">
      <c r="A83" s="19"/>
      <c r="B83" s="19">
        <v>46</v>
      </c>
      <c r="C83" s="10" t="s">
        <v>231</v>
      </c>
      <c r="D83" s="9">
        <v>11480</v>
      </c>
      <c r="E83" s="4">
        <v>3.64</v>
      </c>
      <c r="F83" s="6">
        <v>1</v>
      </c>
      <c r="G83" s="6"/>
      <c r="H83" s="9">
        <v>1.4</v>
      </c>
      <c r="I83" s="9">
        <v>1.68</v>
      </c>
      <c r="J83" s="9">
        <v>2.23</v>
      </c>
      <c r="K83" s="9">
        <v>2.57</v>
      </c>
      <c r="L83" s="5">
        <v>0</v>
      </c>
      <c r="M83" s="5">
        <f t="shared" si="62"/>
        <v>0</v>
      </c>
      <c r="N83" s="5"/>
      <c r="O83" s="5">
        <f t="shared" ref="O83:O100" si="582">N83*D83*E83*F83*H83*$O$12</f>
        <v>0</v>
      </c>
      <c r="P83" s="11"/>
      <c r="Q83" s="5">
        <f t="shared" ref="Q83:Q100" si="583">P83*D83*E83*F83*H83*$Q$12</f>
        <v>0</v>
      </c>
      <c r="R83" s="5">
        <v>0</v>
      </c>
      <c r="S83" s="5">
        <f t="shared" ref="S83:S100" si="584">SUM(R83*D83*E83*F83*H83*$S$12)</f>
        <v>0</v>
      </c>
      <c r="T83" s="11"/>
      <c r="U83" s="11">
        <f t="shared" ref="U83:U100" si="585">SUM(T83*D83*E83*F83*H83*$U$12)</f>
        <v>0</v>
      </c>
      <c r="V83" s="5"/>
      <c r="W83" s="5">
        <f t="shared" si="63"/>
        <v>0</v>
      </c>
      <c r="X83" s="5">
        <v>0</v>
      </c>
      <c r="Y83" s="5">
        <f t="shared" ref="Y83:Y100" si="586">SUM(X83*D83*E83*F83*H83*$Y$12)</f>
        <v>0</v>
      </c>
      <c r="Z83" s="5">
        <v>0</v>
      </c>
      <c r="AA83" s="5">
        <f t="shared" ref="AA83:AA100" si="587">SUM(Z83*D83*E83*F83*H83*$AA$12)</f>
        <v>0</v>
      </c>
      <c r="AB83" s="5"/>
      <c r="AC83" s="5">
        <f t="shared" ref="AC83:AC100" si="588">SUM(AB83*D83*E83*F83*I83*$AC$12)</f>
        <v>0</v>
      </c>
      <c r="AD83" s="11">
        <v>0</v>
      </c>
      <c r="AE83" s="5">
        <f t="shared" ref="AE83:AE100" si="589">SUM(AD83*D83*E83*F83*I83*$AE$12)</f>
        <v>0</v>
      </c>
      <c r="AF83" s="5"/>
      <c r="AG83" s="5">
        <f t="shared" ref="AG83:AG100" si="590">SUM(AF83*D83*E83*F83*H83*$AG$12)</f>
        <v>0</v>
      </c>
      <c r="AH83" s="11"/>
      <c r="AI83" s="11">
        <f t="shared" ref="AI83:AI100" si="591">SUM(AH83*D83*E83*F83*H83*$AI$12)</f>
        <v>0</v>
      </c>
      <c r="AJ83" s="5">
        <v>0</v>
      </c>
      <c r="AK83" s="5">
        <f t="shared" ref="AK83:AK100" si="592">SUM(AJ83*D83*E83*F83*H83*$AK$12)</f>
        <v>0</v>
      </c>
      <c r="AL83" s="5"/>
      <c r="AM83" s="5">
        <f t="shared" ref="AM83:AM100" si="593">SUM(AL83*D83*E83*F83*H83*$AM$12)</f>
        <v>0</v>
      </c>
      <c r="AN83" s="5">
        <v>0</v>
      </c>
      <c r="AO83" s="5">
        <f t="shared" ref="AO83:AO100" si="594">SUM(D83*E83*F83*H83*AN83*$AO$12)</f>
        <v>0</v>
      </c>
      <c r="AP83" s="5"/>
      <c r="AQ83" s="5">
        <f t="shared" ref="AQ83:AQ100" si="595">SUM(AP83*D83*E83*F83*H83*$AQ$12)</f>
        <v>0</v>
      </c>
      <c r="AR83" s="5"/>
      <c r="AS83" s="5">
        <f t="shared" ref="AS83:AS100" si="596">SUM(AR83*D83*E83*F83*H83*$AS$12)</f>
        <v>0</v>
      </c>
      <c r="AT83" s="5">
        <v>0</v>
      </c>
      <c r="AU83" s="5">
        <f t="shared" ref="AU83:AU100" si="597">SUM(AT83*D83*E83*F83*H83*$AU$12)</f>
        <v>0</v>
      </c>
      <c r="AV83" s="5"/>
      <c r="AW83" s="5">
        <f t="shared" ref="AW83:AW100" si="598">SUM(AV83*D83*E83*F83*H83*$AW$12)</f>
        <v>0</v>
      </c>
      <c r="AX83" s="5"/>
      <c r="AY83" s="5">
        <f t="shared" ref="AY83:AY100" si="599">SUM(AX83*D83*E83*F83*H83*$AY$12)</f>
        <v>0</v>
      </c>
      <c r="AZ83" s="5"/>
      <c r="BA83" s="5">
        <f t="shared" ref="BA83:BA100" si="600">SUM(AZ83*D83*E83*F83*H83*$BA$12)</f>
        <v>0</v>
      </c>
      <c r="BB83" s="5"/>
      <c r="BC83" s="5">
        <f t="shared" ref="BC83:BC100" si="601">SUM(BB83*D83*E83*F83*H83*$BC$12)</f>
        <v>0</v>
      </c>
      <c r="BD83" s="5"/>
      <c r="BE83" s="5">
        <f t="shared" ref="BE83:BE100" si="602">BD83*D83*E83*F83*H83*$BE$12</f>
        <v>0</v>
      </c>
      <c r="BF83" s="5"/>
      <c r="BG83" s="5">
        <f t="shared" ref="BG83:BG100" si="603">BF83*D83*E83*F83*H83*$BG$12</f>
        <v>0</v>
      </c>
      <c r="BH83" s="5"/>
      <c r="BI83" s="5">
        <f t="shared" ref="BI83:BI100" si="604">BH83*D83*E83*F83*H83*$BI$12</f>
        <v>0</v>
      </c>
      <c r="BJ83" s="5"/>
      <c r="BK83" s="5">
        <f t="shared" ref="BK83:BK100" si="605">SUM(BJ83*D83*E83*F83*H83*$BK$12)</f>
        <v>0</v>
      </c>
      <c r="BL83" s="5"/>
      <c r="BM83" s="5">
        <f t="shared" ref="BM83:BM100" si="606">SUM(BL83*D83*E83*F83*H83*$BM$12)</f>
        <v>0</v>
      </c>
      <c r="BN83" s="5"/>
      <c r="BO83" s="5">
        <f t="shared" ref="BO83:BO100" si="607">SUM(BN83*D83*E83*F83*H83*$BO$12)</f>
        <v>0</v>
      </c>
      <c r="BP83" s="5"/>
      <c r="BQ83" s="5">
        <f t="shared" ref="BQ83:BQ100" si="608">SUM(BP83*D83*E83*F83*H83*$BQ$12)</f>
        <v>0</v>
      </c>
      <c r="BR83" s="5"/>
      <c r="BS83" s="5">
        <f t="shared" ref="BS83:BS100" si="609">SUM(BR83*D83*E83*F83*H83*$BS$12)</f>
        <v>0</v>
      </c>
      <c r="BT83" s="5"/>
      <c r="BU83" s="5">
        <f t="shared" ref="BU83:BU100" si="610">BT83*D83*E83*F83*H83*$BU$12</f>
        <v>0</v>
      </c>
      <c r="BV83" s="5">
        <v>0</v>
      </c>
      <c r="BW83" s="5">
        <f t="shared" ref="BW83:BW100" si="611">SUM(BV83*D83*E83*F83*H83*$BW$12)</f>
        <v>0</v>
      </c>
      <c r="BX83" s="5">
        <v>0</v>
      </c>
      <c r="BY83" s="5">
        <f t="shared" ref="BY83:BY100" si="612">SUM(BX83*D83*E83*F83*H83*$BY$12)</f>
        <v>0</v>
      </c>
      <c r="BZ83" s="5">
        <v>0</v>
      </c>
      <c r="CA83" s="5">
        <f t="shared" ref="CA83:CA100" si="613">SUM(BZ83*D83*E83*F83*H83*$CA$12)</f>
        <v>0</v>
      </c>
      <c r="CB83" s="5">
        <v>0</v>
      </c>
      <c r="CC83" s="5">
        <f t="shared" ref="CC83:CC100" si="614">SUM(CB83*D83*E83*F83*H83*$CC$12)</f>
        <v>0</v>
      </c>
      <c r="CD83" s="5"/>
      <c r="CE83" s="5">
        <f t="shared" ref="CE83:CE100" si="615">CD83*D83*E83*F83*H83*$CE$12</f>
        <v>0</v>
      </c>
      <c r="CF83" s="5"/>
      <c r="CG83" s="5">
        <f t="shared" ref="CG83:CG100" si="616">SUM(CF83*D83*E83*F83*H83*$CG$12)</f>
        <v>0</v>
      </c>
      <c r="CH83" s="5">
        <v>0</v>
      </c>
      <c r="CI83" s="5">
        <f t="shared" ref="CI83:CI100" si="617">SUM(CH83*D83*E83*F83*I83*$CI$12)</f>
        <v>0</v>
      </c>
      <c r="CJ83" s="5">
        <v>0</v>
      </c>
      <c r="CK83" s="5">
        <f t="shared" ref="CK83:CK100" si="618">SUM(CJ83*D83*E83*F83*I83*$CK$12)</f>
        <v>0</v>
      </c>
      <c r="CL83" s="5">
        <v>0</v>
      </c>
      <c r="CM83" s="5">
        <f t="shared" ref="CM83:CM100" si="619">SUM(CL83*D83*E83*F83*I83*$CM$12)</f>
        <v>0</v>
      </c>
      <c r="CN83" s="5">
        <v>0</v>
      </c>
      <c r="CO83" s="5">
        <f t="shared" ref="CO83:CO100" si="620">SUM(CN83*D83*E83*F83*I83*$CO$12)</f>
        <v>0</v>
      </c>
      <c r="CP83" s="11">
        <v>0</v>
      </c>
      <c r="CQ83" s="5">
        <f t="shared" ref="CQ83:CQ100" si="621">SUM(CP83*D83*E83*F83*I83*$CQ$12)</f>
        <v>0</v>
      </c>
      <c r="CR83" s="5"/>
      <c r="CS83" s="5">
        <f t="shared" ref="CS83:CS100" si="622">SUM(CR83*D83*E83*F83*I83*$CS$12)</f>
        <v>0</v>
      </c>
      <c r="CT83" s="5"/>
      <c r="CU83" s="5">
        <f t="shared" ref="CU83:CU100" si="623">SUM(CT83*D83*E83*F83*I83*$CU$12)</f>
        <v>0</v>
      </c>
      <c r="CV83" s="5">
        <v>0</v>
      </c>
      <c r="CW83" s="5">
        <f t="shared" ref="CW83:CW100" si="624">SUM(CV83*D83*E83*F83*I83*$CW$12)</f>
        <v>0</v>
      </c>
      <c r="CX83" s="5">
        <v>0</v>
      </c>
      <c r="CY83" s="5">
        <f t="shared" ref="CY83:CY100" si="625">SUM(CX83*D83*E83*F83*I83*$CY$12)</f>
        <v>0</v>
      </c>
      <c r="CZ83" s="5">
        <v>0</v>
      </c>
      <c r="DA83" s="5">
        <f t="shared" ref="DA83:DA100" si="626">SUM(CZ83*D83*E83*F83*I83*$DA$12)</f>
        <v>0</v>
      </c>
      <c r="DB83" s="5">
        <v>0</v>
      </c>
      <c r="DC83" s="5">
        <f t="shared" ref="DC83:DC100" si="627">SUM(DB83*D83*E83*F83*I83*$DC$12)</f>
        <v>0</v>
      </c>
      <c r="DD83" s="5">
        <v>0</v>
      </c>
      <c r="DE83" s="5">
        <f t="shared" ref="DE83:DE100" si="628">SUM(DD83*D83*E83*F83*I83*$DE$12)</f>
        <v>0</v>
      </c>
      <c r="DF83" s="5">
        <v>0</v>
      </c>
      <c r="DG83" s="5">
        <f t="shared" ref="DG83:DG100" si="629">SUM(DF83*D83*E83*F83*I83*$DG$12)</f>
        <v>0</v>
      </c>
      <c r="DH83" s="5">
        <v>0</v>
      </c>
      <c r="DI83" s="5">
        <f t="shared" ref="DI83:DI100" si="630">SUM(DH83*D83*E83*F83*I83*$DI$12)</f>
        <v>0</v>
      </c>
      <c r="DJ83" s="5"/>
      <c r="DK83" s="5">
        <f t="shared" ref="DK83:DK100" si="631">SUM(DJ83*D83*E83*F83*I83*$DK$12)</f>
        <v>0</v>
      </c>
      <c r="DL83" s="5"/>
      <c r="DM83" s="5">
        <f t="shared" ref="DM83:DM100" si="632">DL83*D83*E83*F83*I83*$DM$12</f>
        <v>0</v>
      </c>
      <c r="DN83" s="11"/>
      <c r="DO83" s="5">
        <f t="shared" ref="DO83:DO100" si="633">SUM(DN83*D83*E83*F83*I83*$DO$12)</f>
        <v>0</v>
      </c>
      <c r="DP83" s="5">
        <v>0</v>
      </c>
      <c r="DQ83" s="5">
        <f t="shared" ref="DQ83:DQ100" si="634">SUM(DP83*D83*E83*F83*I83*$DQ$12)</f>
        <v>0</v>
      </c>
      <c r="DR83" s="5">
        <v>0</v>
      </c>
      <c r="DS83" s="5">
        <f t="shared" ref="DS83:DS100" si="635">SUM(DR83*D83*E83*F83*J83*$DS$12)</f>
        <v>0</v>
      </c>
      <c r="DT83" s="5">
        <v>0</v>
      </c>
      <c r="DU83" s="5">
        <f t="shared" ref="DU83:DU100" si="636">SUM(DT83*D83*E83*F83*K83*$DU$12)</f>
        <v>0</v>
      </c>
      <c r="DV83" s="5"/>
      <c r="DW83" s="5">
        <f t="shared" ref="DW83:DW100" si="637">SUM(DV83*D83*E83*F83*H83*$DW$12)</f>
        <v>0</v>
      </c>
      <c r="DX83" s="11"/>
      <c r="DY83" s="5">
        <f t="shared" ref="DY83:DY100" si="638">SUM(DX83*D83*E83*F83*H83*$DY$12)</f>
        <v>0</v>
      </c>
      <c r="DZ83" s="5"/>
      <c r="EA83" s="5">
        <f t="shared" ref="EA83:EA100" si="639">SUM(DZ83*D83*E83*F83*H83*$EA$12)</f>
        <v>0</v>
      </c>
      <c r="EB83" s="5"/>
      <c r="EC83" s="5">
        <f t="shared" ref="EC83:EC100" si="640">SUM(EB83*D83*E83*F83*H83*$EC$12)</f>
        <v>0</v>
      </c>
      <c r="ED83" s="5"/>
      <c r="EE83" s="5">
        <f t="shared" si="576"/>
        <v>0</v>
      </c>
      <c r="EF83" s="107"/>
      <c r="EG83" s="106">
        <f t="shared" si="577"/>
        <v>0</v>
      </c>
      <c r="EH83" s="108">
        <f t="shared" si="578"/>
        <v>0</v>
      </c>
      <c r="EI83" s="108">
        <f t="shared" si="578"/>
        <v>0</v>
      </c>
    </row>
    <row r="84" spans="1:139" s="17" customFormat="1" x14ac:dyDescent="0.25">
      <c r="A84" s="19"/>
      <c r="B84" s="19">
        <v>47</v>
      </c>
      <c r="C84" s="10" t="s">
        <v>232</v>
      </c>
      <c r="D84" s="9">
        <v>11480</v>
      </c>
      <c r="E84" s="4">
        <v>4.0199999999999996</v>
      </c>
      <c r="F84" s="6">
        <v>1</v>
      </c>
      <c r="G84" s="6"/>
      <c r="H84" s="9">
        <v>1.4</v>
      </c>
      <c r="I84" s="9">
        <v>1.68</v>
      </c>
      <c r="J84" s="9">
        <v>2.23</v>
      </c>
      <c r="K84" s="9">
        <v>2.57</v>
      </c>
      <c r="L84" s="5">
        <v>0</v>
      </c>
      <c r="M84" s="5">
        <f t="shared" ref="M84:M147" si="641">L84*D84*E84*F84*H84*$M$12</f>
        <v>0</v>
      </c>
      <c r="N84" s="5"/>
      <c r="O84" s="5">
        <f t="shared" si="582"/>
        <v>0</v>
      </c>
      <c r="P84" s="11"/>
      <c r="Q84" s="5">
        <f t="shared" si="583"/>
        <v>0</v>
      </c>
      <c r="R84" s="5">
        <v>0</v>
      </c>
      <c r="S84" s="5">
        <f t="shared" si="584"/>
        <v>0</v>
      </c>
      <c r="T84" s="11"/>
      <c r="U84" s="11">
        <f t="shared" si="585"/>
        <v>0</v>
      </c>
      <c r="V84" s="5"/>
      <c r="W84" s="5">
        <f t="shared" ref="W84:W147" si="642">SUM(V84*D84*E84*F84*H84*$W$12)</f>
        <v>0</v>
      </c>
      <c r="X84" s="5">
        <v>0</v>
      </c>
      <c r="Y84" s="5">
        <f t="shared" si="586"/>
        <v>0</v>
      </c>
      <c r="Z84" s="5">
        <v>0</v>
      </c>
      <c r="AA84" s="5">
        <f t="shared" si="587"/>
        <v>0</v>
      </c>
      <c r="AB84" s="5"/>
      <c r="AC84" s="5">
        <f t="shared" si="588"/>
        <v>0</v>
      </c>
      <c r="AD84" s="11">
        <v>0</v>
      </c>
      <c r="AE84" s="5">
        <f t="shared" si="589"/>
        <v>0</v>
      </c>
      <c r="AF84" s="5"/>
      <c r="AG84" s="5">
        <f t="shared" si="590"/>
        <v>0</v>
      </c>
      <c r="AH84" s="11"/>
      <c r="AI84" s="11">
        <f t="shared" si="591"/>
        <v>0</v>
      </c>
      <c r="AJ84" s="5">
        <v>0</v>
      </c>
      <c r="AK84" s="5">
        <f t="shared" si="592"/>
        <v>0</v>
      </c>
      <c r="AL84" s="5"/>
      <c r="AM84" s="5">
        <f t="shared" si="593"/>
        <v>0</v>
      </c>
      <c r="AN84" s="5">
        <v>0</v>
      </c>
      <c r="AO84" s="5">
        <f t="shared" si="594"/>
        <v>0</v>
      </c>
      <c r="AP84" s="5"/>
      <c r="AQ84" s="5">
        <f t="shared" si="595"/>
        <v>0</v>
      </c>
      <c r="AR84" s="5"/>
      <c r="AS84" s="5">
        <f t="shared" si="596"/>
        <v>0</v>
      </c>
      <c r="AT84" s="5">
        <v>0</v>
      </c>
      <c r="AU84" s="5">
        <f t="shared" si="597"/>
        <v>0</v>
      </c>
      <c r="AV84" s="5"/>
      <c r="AW84" s="5">
        <f t="shared" si="598"/>
        <v>0</v>
      </c>
      <c r="AX84" s="5"/>
      <c r="AY84" s="5">
        <f t="shared" si="599"/>
        <v>0</v>
      </c>
      <c r="AZ84" s="5"/>
      <c r="BA84" s="5">
        <f t="shared" si="600"/>
        <v>0</v>
      </c>
      <c r="BB84" s="5"/>
      <c r="BC84" s="5">
        <f t="shared" si="601"/>
        <v>0</v>
      </c>
      <c r="BD84" s="5"/>
      <c r="BE84" s="5">
        <f t="shared" si="602"/>
        <v>0</v>
      </c>
      <c r="BF84" s="5"/>
      <c r="BG84" s="5">
        <f t="shared" si="603"/>
        <v>0</v>
      </c>
      <c r="BH84" s="5"/>
      <c r="BI84" s="5">
        <f t="shared" si="604"/>
        <v>0</v>
      </c>
      <c r="BJ84" s="5"/>
      <c r="BK84" s="5">
        <f t="shared" si="605"/>
        <v>0</v>
      </c>
      <c r="BL84" s="5"/>
      <c r="BM84" s="5">
        <f t="shared" si="606"/>
        <v>0</v>
      </c>
      <c r="BN84" s="5"/>
      <c r="BO84" s="5">
        <f t="shared" si="607"/>
        <v>0</v>
      </c>
      <c r="BP84" s="5"/>
      <c r="BQ84" s="5">
        <f t="shared" si="608"/>
        <v>0</v>
      </c>
      <c r="BR84" s="5"/>
      <c r="BS84" s="5">
        <f t="shared" si="609"/>
        <v>0</v>
      </c>
      <c r="BT84" s="5"/>
      <c r="BU84" s="5">
        <f t="shared" si="610"/>
        <v>0</v>
      </c>
      <c r="BV84" s="5">
        <v>0</v>
      </c>
      <c r="BW84" s="5">
        <f t="shared" si="611"/>
        <v>0</v>
      </c>
      <c r="BX84" s="5">
        <v>0</v>
      </c>
      <c r="BY84" s="5">
        <f t="shared" si="612"/>
        <v>0</v>
      </c>
      <c r="BZ84" s="5">
        <v>0</v>
      </c>
      <c r="CA84" s="5">
        <f t="shared" si="613"/>
        <v>0</v>
      </c>
      <c r="CB84" s="5">
        <v>0</v>
      </c>
      <c r="CC84" s="5">
        <f t="shared" si="614"/>
        <v>0</v>
      </c>
      <c r="CD84" s="5">
        <v>0</v>
      </c>
      <c r="CE84" s="5">
        <f t="shared" si="615"/>
        <v>0</v>
      </c>
      <c r="CF84" s="5"/>
      <c r="CG84" s="5">
        <f t="shared" si="616"/>
        <v>0</v>
      </c>
      <c r="CH84" s="5">
        <v>0</v>
      </c>
      <c r="CI84" s="5">
        <f t="shared" si="617"/>
        <v>0</v>
      </c>
      <c r="CJ84" s="5">
        <v>0</v>
      </c>
      <c r="CK84" s="5">
        <f t="shared" si="618"/>
        <v>0</v>
      </c>
      <c r="CL84" s="5">
        <v>0</v>
      </c>
      <c r="CM84" s="5">
        <f t="shared" si="619"/>
        <v>0</v>
      </c>
      <c r="CN84" s="5">
        <v>0</v>
      </c>
      <c r="CO84" s="5">
        <f t="shared" si="620"/>
        <v>0</v>
      </c>
      <c r="CP84" s="11">
        <v>0</v>
      </c>
      <c r="CQ84" s="5">
        <f t="shared" si="621"/>
        <v>0</v>
      </c>
      <c r="CR84" s="5"/>
      <c r="CS84" s="5">
        <f t="shared" si="622"/>
        <v>0</v>
      </c>
      <c r="CT84" s="5"/>
      <c r="CU84" s="5">
        <f t="shared" si="623"/>
        <v>0</v>
      </c>
      <c r="CV84" s="5">
        <v>0</v>
      </c>
      <c r="CW84" s="5">
        <f t="shared" si="624"/>
        <v>0</v>
      </c>
      <c r="CX84" s="5">
        <v>0</v>
      </c>
      <c r="CY84" s="5">
        <f t="shared" si="625"/>
        <v>0</v>
      </c>
      <c r="CZ84" s="5">
        <v>0</v>
      </c>
      <c r="DA84" s="5">
        <f t="shared" si="626"/>
        <v>0</v>
      </c>
      <c r="DB84" s="5">
        <v>0</v>
      </c>
      <c r="DC84" s="5">
        <f t="shared" si="627"/>
        <v>0</v>
      </c>
      <c r="DD84" s="5">
        <v>0</v>
      </c>
      <c r="DE84" s="5">
        <f t="shared" si="628"/>
        <v>0</v>
      </c>
      <c r="DF84" s="5">
        <v>0</v>
      </c>
      <c r="DG84" s="5">
        <f t="shared" si="629"/>
        <v>0</v>
      </c>
      <c r="DH84" s="5">
        <v>0</v>
      </c>
      <c r="DI84" s="5">
        <f t="shared" si="630"/>
        <v>0</v>
      </c>
      <c r="DJ84" s="5"/>
      <c r="DK84" s="5">
        <f t="shared" si="631"/>
        <v>0</v>
      </c>
      <c r="DL84" s="5"/>
      <c r="DM84" s="5">
        <f t="shared" si="632"/>
        <v>0</v>
      </c>
      <c r="DN84" s="11"/>
      <c r="DO84" s="5">
        <f t="shared" si="633"/>
        <v>0</v>
      </c>
      <c r="DP84" s="5">
        <v>0</v>
      </c>
      <c r="DQ84" s="5">
        <f t="shared" si="634"/>
        <v>0</v>
      </c>
      <c r="DR84" s="5">
        <v>0</v>
      </c>
      <c r="DS84" s="5">
        <f t="shared" si="635"/>
        <v>0</v>
      </c>
      <c r="DT84" s="5">
        <v>0</v>
      </c>
      <c r="DU84" s="5">
        <f t="shared" si="636"/>
        <v>0</v>
      </c>
      <c r="DV84" s="5"/>
      <c r="DW84" s="5">
        <f t="shared" si="637"/>
        <v>0</v>
      </c>
      <c r="DX84" s="11"/>
      <c r="DY84" s="5">
        <f t="shared" si="638"/>
        <v>0</v>
      </c>
      <c r="DZ84" s="5"/>
      <c r="EA84" s="5">
        <f t="shared" si="639"/>
        <v>0</v>
      </c>
      <c r="EB84" s="5"/>
      <c r="EC84" s="5">
        <f t="shared" si="640"/>
        <v>0</v>
      </c>
      <c r="ED84" s="5"/>
      <c r="EE84" s="5">
        <f t="shared" si="576"/>
        <v>0</v>
      </c>
      <c r="EF84" s="107"/>
      <c r="EG84" s="106">
        <f t="shared" si="577"/>
        <v>0</v>
      </c>
      <c r="EH84" s="108">
        <f t="shared" si="578"/>
        <v>0</v>
      </c>
      <c r="EI84" s="108">
        <f t="shared" si="578"/>
        <v>0</v>
      </c>
    </row>
    <row r="85" spans="1:139" s="17" customFormat="1" x14ac:dyDescent="0.25">
      <c r="A85" s="19"/>
      <c r="B85" s="19">
        <v>48</v>
      </c>
      <c r="C85" s="10" t="s">
        <v>233</v>
      </c>
      <c r="D85" s="9">
        <v>11480</v>
      </c>
      <c r="E85" s="4">
        <v>6.42</v>
      </c>
      <c r="F85" s="6">
        <v>1</v>
      </c>
      <c r="G85" s="6"/>
      <c r="H85" s="9">
        <v>1.4</v>
      </c>
      <c r="I85" s="9">
        <v>1.68</v>
      </c>
      <c r="J85" s="9">
        <v>2.23</v>
      </c>
      <c r="K85" s="9">
        <v>2.57</v>
      </c>
      <c r="L85" s="5">
        <v>0</v>
      </c>
      <c r="M85" s="5">
        <f t="shared" si="641"/>
        <v>0</v>
      </c>
      <c r="N85" s="5"/>
      <c r="O85" s="5">
        <f t="shared" si="582"/>
        <v>0</v>
      </c>
      <c r="P85" s="11"/>
      <c r="Q85" s="5">
        <f t="shared" si="583"/>
        <v>0</v>
      </c>
      <c r="R85" s="5">
        <v>0</v>
      </c>
      <c r="S85" s="5">
        <f t="shared" si="584"/>
        <v>0</v>
      </c>
      <c r="T85" s="11"/>
      <c r="U85" s="11">
        <f t="shared" si="585"/>
        <v>0</v>
      </c>
      <c r="V85" s="5"/>
      <c r="W85" s="5">
        <f t="shared" si="642"/>
        <v>0</v>
      </c>
      <c r="X85" s="5">
        <v>0</v>
      </c>
      <c r="Y85" s="5">
        <f t="shared" si="586"/>
        <v>0</v>
      </c>
      <c r="Z85" s="5">
        <v>0</v>
      </c>
      <c r="AA85" s="5">
        <f t="shared" si="587"/>
        <v>0</v>
      </c>
      <c r="AB85" s="5"/>
      <c r="AC85" s="5">
        <f t="shared" si="588"/>
        <v>0</v>
      </c>
      <c r="AD85" s="11">
        <v>0</v>
      </c>
      <c r="AE85" s="5">
        <f t="shared" si="589"/>
        <v>0</v>
      </c>
      <c r="AF85" s="5"/>
      <c r="AG85" s="5">
        <f t="shared" si="590"/>
        <v>0</v>
      </c>
      <c r="AH85" s="11"/>
      <c r="AI85" s="11">
        <f t="shared" si="591"/>
        <v>0</v>
      </c>
      <c r="AJ85" s="5">
        <v>0</v>
      </c>
      <c r="AK85" s="5">
        <f t="shared" si="592"/>
        <v>0</v>
      </c>
      <c r="AL85" s="5"/>
      <c r="AM85" s="5">
        <f t="shared" si="593"/>
        <v>0</v>
      </c>
      <c r="AN85" s="5">
        <v>0</v>
      </c>
      <c r="AO85" s="5">
        <f t="shared" si="594"/>
        <v>0</v>
      </c>
      <c r="AP85" s="5"/>
      <c r="AQ85" s="5">
        <f t="shared" si="595"/>
        <v>0</v>
      </c>
      <c r="AR85" s="5"/>
      <c r="AS85" s="5">
        <f t="shared" si="596"/>
        <v>0</v>
      </c>
      <c r="AT85" s="5">
        <v>0</v>
      </c>
      <c r="AU85" s="5">
        <f t="shared" si="597"/>
        <v>0</v>
      </c>
      <c r="AV85" s="5"/>
      <c r="AW85" s="5">
        <f t="shared" si="598"/>
        <v>0</v>
      </c>
      <c r="AX85" s="5"/>
      <c r="AY85" s="5">
        <f t="shared" si="599"/>
        <v>0</v>
      </c>
      <c r="AZ85" s="5"/>
      <c r="BA85" s="5">
        <f t="shared" si="600"/>
        <v>0</v>
      </c>
      <c r="BB85" s="5"/>
      <c r="BC85" s="5">
        <f t="shared" si="601"/>
        <v>0</v>
      </c>
      <c r="BD85" s="5"/>
      <c r="BE85" s="5">
        <f t="shared" si="602"/>
        <v>0</v>
      </c>
      <c r="BF85" s="5"/>
      <c r="BG85" s="5">
        <f t="shared" si="603"/>
        <v>0</v>
      </c>
      <c r="BH85" s="5"/>
      <c r="BI85" s="5">
        <f t="shared" si="604"/>
        <v>0</v>
      </c>
      <c r="BJ85" s="5"/>
      <c r="BK85" s="5">
        <f t="shared" si="605"/>
        <v>0</v>
      </c>
      <c r="BL85" s="5"/>
      <c r="BM85" s="5">
        <f t="shared" si="606"/>
        <v>0</v>
      </c>
      <c r="BN85" s="5"/>
      <c r="BO85" s="5">
        <f t="shared" si="607"/>
        <v>0</v>
      </c>
      <c r="BP85" s="5"/>
      <c r="BQ85" s="5">
        <f t="shared" si="608"/>
        <v>0</v>
      </c>
      <c r="BR85" s="5"/>
      <c r="BS85" s="5">
        <f t="shared" si="609"/>
        <v>0</v>
      </c>
      <c r="BT85" s="5"/>
      <c r="BU85" s="5">
        <f t="shared" si="610"/>
        <v>0</v>
      </c>
      <c r="BV85" s="5">
        <v>0</v>
      </c>
      <c r="BW85" s="5">
        <f t="shared" si="611"/>
        <v>0</v>
      </c>
      <c r="BX85" s="5">
        <v>0</v>
      </c>
      <c r="BY85" s="5">
        <f t="shared" si="612"/>
        <v>0</v>
      </c>
      <c r="BZ85" s="5">
        <v>0</v>
      </c>
      <c r="CA85" s="5">
        <f t="shared" si="613"/>
        <v>0</v>
      </c>
      <c r="CB85" s="5">
        <v>0</v>
      </c>
      <c r="CC85" s="5">
        <f t="shared" si="614"/>
        <v>0</v>
      </c>
      <c r="CD85" s="5">
        <v>0</v>
      </c>
      <c r="CE85" s="5">
        <f t="shared" si="615"/>
        <v>0</v>
      </c>
      <c r="CF85" s="5"/>
      <c r="CG85" s="5">
        <f t="shared" si="616"/>
        <v>0</v>
      </c>
      <c r="CH85" s="5">
        <v>0</v>
      </c>
      <c r="CI85" s="5">
        <f t="shared" si="617"/>
        <v>0</v>
      </c>
      <c r="CJ85" s="5">
        <v>0</v>
      </c>
      <c r="CK85" s="5">
        <f t="shared" si="618"/>
        <v>0</v>
      </c>
      <c r="CL85" s="5">
        <v>0</v>
      </c>
      <c r="CM85" s="5">
        <f t="shared" si="619"/>
        <v>0</v>
      </c>
      <c r="CN85" s="5">
        <v>0</v>
      </c>
      <c r="CO85" s="5">
        <f t="shared" si="620"/>
        <v>0</v>
      </c>
      <c r="CP85" s="11">
        <v>0</v>
      </c>
      <c r="CQ85" s="5">
        <f t="shared" si="621"/>
        <v>0</v>
      </c>
      <c r="CR85" s="5"/>
      <c r="CS85" s="5">
        <f t="shared" si="622"/>
        <v>0</v>
      </c>
      <c r="CT85" s="5"/>
      <c r="CU85" s="5">
        <f t="shared" si="623"/>
        <v>0</v>
      </c>
      <c r="CV85" s="5">
        <v>0</v>
      </c>
      <c r="CW85" s="5">
        <f t="shared" si="624"/>
        <v>0</v>
      </c>
      <c r="CX85" s="5">
        <v>0</v>
      </c>
      <c r="CY85" s="5">
        <f t="shared" si="625"/>
        <v>0</v>
      </c>
      <c r="CZ85" s="5">
        <v>0</v>
      </c>
      <c r="DA85" s="5">
        <f t="shared" si="626"/>
        <v>0</v>
      </c>
      <c r="DB85" s="5">
        <v>0</v>
      </c>
      <c r="DC85" s="5">
        <f t="shared" si="627"/>
        <v>0</v>
      </c>
      <c r="DD85" s="5">
        <v>0</v>
      </c>
      <c r="DE85" s="5">
        <f t="shared" si="628"/>
        <v>0</v>
      </c>
      <c r="DF85" s="5">
        <v>0</v>
      </c>
      <c r="DG85" s="5">
        <f t="shared" si="629"/>
        <v>0</v>
      </c>
      <c r="DH85" s="5">
        <v>0</v>
      </c>
      <c r="DI85" s="5">
        <f t="shared" si="630"/>
        <v>0</v>
      </c>
      <c r="DJ85" s="5"/>
      <c r="DK85" s="5">
        <f t="shared" si="631"/>
        <v>0</v>
      </c>
      <c r="DL85" s="5"/>
      <c r="DM85" s="5">
        <f t="shared" si="632"/>
        <v>0</v>
      </c>
      <c r="DN85" s="11"/>
      <c r="DO85" s="5">
        <f t="shared" si="633"/>
        <v>0</v>
      </c>
      <c r="DP85" s="5">
        <v>0</v>
      </c>
      <c r="DQ85" s="5">
        <f t="shared" si="634"/>
        <v>0</v>
      </c>
      <c r="DR85" s="5">
        <v>0</v>
      </c>
      <c r="DS85" s="5">
        <f t="shared" si="635"/>
        <v>0</v>
      </c>
      <c r="DT85" s="5">
        <v>0</v>
      </c>
      <c r="DU85" s="5">
        <f t="shared" si="636"/>
        <v>0</v>
      </c>
      <c r="DV85" s="5"/>
      <c r="DW85" s="5">
        <f t="shared" si="637"/>
        <v>0</v>
      </c>
      <c r="DX85" s="11"/>
      <c r="DY85" s="5">
        <f t="shared" si="638"/>
        <v>0</v>
      </c>
      <c r="DZ85" s="5"/>
      <c r="EA85" s="5">
        <f t="shared" si="639"/>
        <v>0</v>
      </c>
      <c r="EB85" s="5"/>
      <c r="EC85" s="5">
        <f t="shared" si="640"/>
        <v>0</v>
      </c>
      <c r="ED85" s="5"/>
      <c r="EE85" s="5">
        <f t="shared" si="576"/>
        <v>0</v>
      </c>
      <c r="EF85" s="107"/>
      <c r="EG85" s="106">
        <f t="shared" si="577"/>
        <v>0</v>
      </c>
      <c r="EH85" s="108">
        <f t="shared" si="578"/>
        <v>0</v>
      </c>
      <c r="EI85" s="108">
        <f t="shared" si="578"/>
        <v>0</v>
      </c>
    </row>
    <row r="86" spans="1:139" s="17" customFormat="1" ht="45" x14ac:dyDescent="0.25">
      <c r="A86" s="19"/>
      <c r="B86" s="19">
        <v>49</v>
      </c>
      <c r="C86" s="8" t="s">
        <v>234</v>
      </c>
      <c r="D86" s="9">
        <v>11480</v>
      </c>
      <c r="E86" s="4">
        <v>2.35</v>
      </c>
      <c r="F86" s="6">
        <v>1</v>
      </c>
      <c r="G86" s="6"/>
      <c r="H86" s="9">
        <v>1.4</v>
      </c>
      <c r="I86" s="9">
        <v>1.68</v>
      </c>
      <c r="J86" s="9">
        <v>2.23</v>
      </c>
      <c r="K86" s="9">
        <v>2.57</v>
      </c>
      <c r="L86" s="5"/>
      <c r="M86" s="5">
        <f t="shared" si="641"/>
        <v>0</v>
      </c>
      <c r="N86" s="5"/>
      <c r="O86" s="5">
        <f t="shared" si="582"/>
        <v>0</v>
      </c>
      <c r="P86" s="11">
        <v>190</v>
      </c>
      <c r="Q86" s="5">
        <f t="shared" si="583"/>
        <v>7176148</v>
      </c>
      <c r="R86" s="5"/>
      <c r="S86" s="5">
        <f t="shared" si="584"/>
        <v>0</v>
      </c>
      <c r="T86" s="11"/>
      <c r="U86" s="11">
        <f t="shared" si="585"/>
        <v>0</v>
      </c>
      <c r="V86" s="5"/>
      <c r="W86" s="5">
        <f t="shared" si="642"/>
        <v>0</v>
      </c>
      <c r="X86" s="5"/>
      <c r="Y86" s="5">
        <f t="shared" si="586"/>
        <v>0</v>
      </c>
      <c r="Z86" s="5"/>
      <c r="AA86" s="5">
        <f t="shared" si="587"/>
        <v>0</v>
      </c>
      <c r="AB86" s="5">
        <v>9</v>
      </c>
      <c r="AC86" s="5">
        <f t="shared" si="588"/>
        <v>407907.36</v>
      </c>
      <c r="AD86" s="11"/>
      <c r="AE86" s="5">
        <f t="shared" si="589"/>
        <v>0</v>
      </c>
      <c r="AF86" s="5"/>
      <c r="AG86" s="5">
        <f t="shared" si="590"/>
        <v>0</v>
      </c>
      <c r="AH86" s="11"/>
      <c r="AI86" s="11">
        <f t="shared" si="591"/>
        <v>0</v>
      </c>
      <c r="AJ86" s="5"/>
      <c r="AK86" s="5">
        <f t="shared" si="592"/>
        <v>0</v>
      </c>
      <c r="AL86" s="5"/>
      <c r="AM86" s="5">
        <f t="shared" si="593"/>
        <v>0</v>
      </c>
      <c r="AN86" s="5"/>
      <c r="AO86" s="5">
        <f t="shared" si="594"/>
        <v>0</v>
      </c>
      <c r="AP86" s="5"/>
      <c r="AQ86" s="5">
        <f t="shared" si="595"/>
        <v>0</v>
      </c>
      <c r="AR86" s="5"/>
      <c r="AS86" s="5">
        <f t="shared" si="596"/>
        <v>0</v>
      </c>
      <c r="AT86" s="5"/>
      <c r="AU86" s="5">
        <f t="shared" si="597"/>
        <v>0</v>
      </c>
      <c r="AV86" s="5"/>
      <c r="AW86" s="5">
        <f t="shared" si="598"/>
        <v>0</v>
      </c>
      <c r="AX86" s="5"/>
      <c r="AY86" s="5">
        <f t="shared" si="599"/>
        <v>0</v>
      </c>
      <c r="AZ86" s="5"/>
      <c r="BA86" s="5">
        <f t="shared" si="600"/>
        <v>0</v>
      </c>
      <c r="BB86" s="5"/>
      <c r="BC86" s="5">
        <f t="shared" si="601"/>
        <v>0</v>
      </c>
      <c r="BD86" s="5"/>
      <c r="BE86" s="5">
        <f t="shared" si="602"/>
        <v>0</v>
      </c>
      <c r="BF86" s="5"/>
      <c r="BG86" s="5">
        <f t="shared" si="603"/>
        <v>0</v>
      </c>
      <c r="BH86" s="5"/>
      <c r="BI86" s="5">
        <f t="shared" si="604"/>
        <v>0</v>
      </c>
      <c r="BJ86" s="5"/>
      <c r="BK86" s="5">
        <f t="shared" si="605"/>
        <v>0</v>
      </c>
      <c r="BL86" s="5"/>
      <c r="BM86" s="5">
        <f t="shared" si="606"/>
        <v>0</v>
      </c>
      <c r="BN86" s="5"/>
      <c r="BO86" s="5">
        <f t="shared" si="607"/>
        <v>0</v>
      </c>
      <c r="BP86" s="5"/>
      <c r="BQ86" s="5">
        <f t="shared" si="608"/>
        <v>0</v>
      </c>
      <c r="BR86" s="5"/>
      <c r="BS86" s="5">
        <f t="shared" si="609"/>
        <v>0</v>
      </c>
      <c r="BT86" s="5"/>
      <c r="BU86" s="5">
        <f t="shared" si="610"/>
        <v>0</v>
      </c>
      <c r="BV86" s="5"/>
      <c r="BW86" s="5">
        <f t="shared" si="611"/>
        <v>0</v>
      </c>
      <c r="BX86" s="5"/>
      <c r="BY86" s="5">
        <f t="shared" si="612"/>
        <v>0</v>
      </c>
      <c r="BZ86" s="5"/>
      <c r="CA86" s="5">
        <f t="shared" si="613"/>
        <v>0</v>
      </c>
      <c r="CB86" s="5"/>
      <c r="CC86" s="5">
        <f t="shared" si="614"/>
        <v>0</v>
      </c>
      <c r="CD86" s="5"/>
      <c r="CE86" s="5">
        <f t="shared" si="615"/>
        <v>0</v>
      </c>
      <c r="CF86" s="5"/>
      <c r="CG86" s="5">
        <f t="shared" si="616"/>
        <v>0</v>
      </c>
      <c r="CH86" s="5"/>
      <c r="CI86" s="5">
        <f t="shared" si="617"/>
        <v>0</v>
      </c>
      <c r="CJ86" s="5"/>
      <c r="CK86" s="5">
        <f t="shared" si="618"/>
        <v>0</v>
      </c>
      <c r="CL86" s="5"/>
      <c r="CM86" s="5">
        <f t="shared" si="619"/>
        <v>0</v>
      </c>
      <c r="CN86" s="5"/>
      <c r="CO86" s="5">
        <f t="shared" si="620"/>
        <v>0</v>
      </c>
      <c r="CP86" s="11"/>
      <c r="CQ86" s="5">
        <f t="shared" si="621"/>
        <v>0</v>
      </c>
      <c r="CR86" s="5"/>
      <c r="CS86" s="5">
        <f t="shared" si="622"/>
        <v>0</v>
      </c>
      <c r="CT86" s="5"/>
      <c r="CU86" s="5">
        <f t="shared" si="623"/>
        <v>0</v>
      </c>
      <c r="CV86" s="5"/>
      <c r="CW86" s="5">
        <f t="shared" si="624"/>
        <v>0</v>
      </c>
      <c r="CX86" s="5"/>
      <c r="CY86" s="5">
        <f t="shared" si="625"/>
        <v>0</v>
      </c>
      <c r="CZ86" s="5"/>
      <c r="DA86" s="5">
        <f t="shared" si="626"/>
        <v>0</v>
      </c>
      <c r="DB86" s="5"/>
      <c r="DC86" s="5">
        <f t="shared" si="627"/>
        <v>0</v>
      </c>
      <c r="DD86" s="5"/>
      <c r="DE86" s="5">
        <f t="shared" si="628"/>
        <v>0</v>
      </c>
      <c r="DF86" s="5"/>
      <c r="DG86" s="5">
        <f t="shared" si="629"/>
        <v>0</v>
      </c>
      <c r="DH86" s="5"/>
      <c r="DI86" s="5">
        <f t="shared" si="630"/>
        <v>0</v>
      </c>
      <c r="DJ86" s="5"/>
      <c r="DK86" s="5">
        <f t="shared" si="631"/>
        <v>0</v>
      </c>
      <c r="DL86" s="5"/>
      <c r="DM86" s="5">
        <f t="shared" si="632"/>
        <v>0</v>
      </c>
      <c r="DN86" s="11"/>
      <c r="DO86" s="5">
        <f t="shared" si="633"/>
        <v>0</v>
      </c>
      <c r="DP86" s="5"/>
      <c r="DQ86" s="5">
        <f t="shared" si="634"/>
        <v>0</v>
      </c>
      <c r="DR86" s="5"/>
      <c r="DS86" s="5">
        <f t="shared" si="635"/>
        <v>0</v>
      </c>
      <c r="DT86" s="5"/>
      <c r="DU86" s="5">
        <f t="shared" si="636"/>
        <v>0</v>
      </c>
      <c r="DV86" s="5"/>
      <c r="DW86" s="5">
        <f t="shared" si="637"/>
        <v>0</v>
      </c>
      <c r="DX86" s="11"/>
      <c r="DY86" s="5">
        <f t="shared" si="638"/>
        <v>0</v>
      </c>
      <c r="DZ86" s="5"/>
      <c r="EA86" s="5">
        <f t="shared" si="639"/>
        <v>0</v>
      </c>
      <c r="EB86" s="5"/>
      <c r="EC86" s="5">
        <f t="shared" si="640"/>
        <v>0</v>
      </c>
      <c r="ED86" s="5"/>
      <c r="EE86" s="5">
        <f t="shared" si="576"/>
        <v>0</v>
      </c>
      <c r="EF86" s="107"/>
      <c r="EG86" s="106">
        <f t="shared" si="577"/>
        <v>0</v>
      </c>
      <c r="EH86" s="108">
        <f t="shared" si="578"/>
        <v>199</v>
      </c>
      <c r="EI86" s="108">
        <f t="shared" si="578"/>
        <v>7584055.3600000003</v>
      </c>
    </row>
    <row r="87" spans="1:139" s="17" customFormat="1" ht="45" x14ac:dyDescent="0.25">
      <c r="A87" s="19"/>
      <c r="B87" s="19">
        <v>50</v>
      </c>
      <c r="C87" s="8" t="s">
        <v>235</v>
      </c>
      <c r="D87" s="9">
        <v>11480</v>
      </c>
      <c r="E87" s="4">
        <v>2.48</v>
      </c>
      <c r="F87" s="14">
        <v>1</v>
      </c>
      <c r="G87" s="14"/>
      <c r="H87" s="9">
        <v>1.4</v>
      </c>
      <c r="I87" s="9">
        <v>1.68</v>
      </c>
      <c r="J87" s="9">
        <v>2.23</v>
      </c>
      <c r="K87" s="9">
        <v>2.57</v>
      </c>
      <c r="L87" s="5">
        <v>1</v>
      </c>
      <c r="M87" s="5">
        <f t="shared" si="641"/>
        <v>39858.559999999998</v>
      </c>
      <c r="N87" s="5"/>
      <c r="O87" s="5">
        <f t="shared" si="582"/>
        <v>0</v>
      </c>
      <c r="P87" s="11">
        <v>10</v>
      </c>
      <c r="Q87" s="5">
        <f t="shared" si="583"/>
        <v>398585.59999999998</v>
      </c>
      <c r="R87" s="5"/>
      <c r="S87" s="5">
        <f t="shared" si="584"/>
        <v>0</v>
      </c>
      <c r="T87" s="11"/>
      <c r="U87" s="11">
        <f t="shared" si="585"/>
        <v>0</v>
      </c>
      <c r="V87" s="5"/>
      <c r="W87" s="5">
        <f t="shared" si="642"/>
        <v>0</v>
      </c>
      <c r="X87" s="5"/>
      <c r="Y87" s="5">
        <f t="shared" si="586"/>
        <v>0</v>
      </c>
      <c r="Z87" s="5"/>
      <c r="AA87" s="5">
        <f t="shared" si="587"/>
        <v>0</v>
      </c>
      <c r="AB87" s="5">
        <v>40</v>
      </c>
      <c r="AC87" s="5">
        <f t="shared" si="588"/>
        <v>1913210.8799999999</v>
      </c>
      <c r="AD87" s="11"/>
      <c r="AE87" s="5">
        <f t="shared" si="589"/>
        <v>0</v>
      </c>
      <c r="AF87" s="5"/>
      <c r="AG87" s="5">
        <f t="shared" si="590"/>
        <v>0</v>
      </c>
      <c r="AH87" s="11"/>
      <c r="AI87" s="11">
        <f t="shared" si="591"/>
        <v>0</v>
      </c>
      <c r="AJ87" s="5"/>
      <c r="AK87" s="5">
        <f t="shared" si="592"/>
        <v>0</v>
      </c>
      <c r="AL87" s="5"/>
      <c r="AM87" s="5">
        <f t="shared" si="593"/>
        <v>0</v>
      </c>
      <c r="AN87" s="5"/>
      <c r="AO87" s="5">
        <f t="shared" si="594"/>
        <v>0</v>
      </c>
      <c r="AP87" s="5"/>
      <c r="AQ87" s="5">
        <f t="shared" si="595"/>
        <v>0</v>
      </c>
      <c r="AR87" s="5"/>
      <c r="AS87" s="5">
        <f t="shared" si="596"/>
        <v>0</v>
      </c>
      <c r="AT87" s="5"/>
      <c r="AU87" s="5">
        <f t="shared" si="597"/>
        <v>0</v>
      </c>
      <c r="AV87" s="5"/>
      <c r="AW87" s="5">
        <f t="shared" si="598"/>
        <v>0</v>
      </c>
      <c r="AX87" s="5"/>
      <c r="AY87" s="5">
        <f t="shared" si="599"/>
        <v>0</v>
      </c>
      <c r="AZ87" s="5"/>
      <c r="BA87" s="5">
        <f t="shared" si="600"/>
        <v>0</v>
      </c>
      <c r="BB87" s="5"/>
      <c r="BC87" s="5">
        <f t="shared" si="601"/>
        <v>0</v>
      </c>
      <c r="BD87" s="5"/>
      <c r="BE87" s="5">
        <f t="shared" si="602"/>
        <v>0</v>
      </c>
      <c r="BF87" s="5"/>
      <c r="BG87" s="5">
        <f t="shared" si="603"/>
        <v>0</v>
      </c>
      <c r="BH87" s="5"/>
      <c r="BI87" s="5">
        <f t="shared" si="604"/>
        <v>0</v>
      </c>
      <c r="BJ87" s="5"/>
      <c r="BK87" s="5">
        <f t="shared" si="605"/>
        <v>0</v>
      </c>
      <c r="BL87" s="5"/>
      <c r="BM87" s="5">
        <f t="shared" si="606"/>
        <v>0</v>
      </c>
      <c r="BN87" s="5"/>
      <c r="BO87" s="5">
        <f t="shared" si="607"/>
        <v>0</v>
      </c>
      <c r="BP87" s="5"/>
      <c r="BQ87" s="5">
        <f t="shared" si="608"/>
        <v>0</v>
      </c>
      <c r="BR87" s="5"/>
      <c r="BS87" s="5">
        <f t="shared" si="609"/>
        <v>0</v>
      </c>
      <c r="BT87" s="5"/>
      <c r="BU87" s="5">
        <f t="shared" si="610"/>
        <v>0</v>
      </c>
      <c r="BV87" s="5"/>
      <c r="BW87" s="5">
        <f t="shared" si="611"/>
        <v>0</v>
      </c>
      <c r="BX87" s="5"/>
      <c r="BY87" s="5">
        <f t="shared" si="612"/>
        <v>0</v>
      </c>
      <c r="BZ87" s="5"/>
      <c r="CA87" s="5">
        <f t="shared" si="613"/>
        <v>0</v>
      </c>
      <c r="CB87" s="5"/>
      <c r="CC87" s="5">
        <f t="shared" si="614"/>
        <v>0</v>
      </c>
      <c r="CD87" s="5"/>
      <c r="CE87" s="5">
        <f t="shared" si="615"/>
        <v>0</v>
      </c>
      <c r="CF87" s="5"/>
      <c r="CG87" s="5">
        <f t="shared" si="616"/>
        <v>0</v>
      </c>
      <c r="CH87" s="5"/>
      <c r="CI87" s="5">
        <f t="shared" si="617"/>
        <v>0</v>
      </c>
      <c r="CJ87" s="5"/>
      <c r="CK87" s="5">
        <f t="shared" si="618"/>
        <v>0</v>
      </c>
      <c r="CL87" s="5"/>
      <c r="CM87" s="5">
        <f t="shared" si="619"/>
        <v>0</v>
      </c>
      <c r="CN87" s="5"/>
      <c r="CO87" s="5">
        <f t="shared" si="620"/>
        <v>0</v>
      </c>
      <c r="CP87" s="11"/>
      <c r="CQ87" s="5">
        <f t="shared" si="621"/>
        <v>0</v>
      </c>
      <c r="CR87" s="5"/>
      <c r="CS87" s="5">
        <f t="shared" si="622"/>
        <v>0</v>
      </c>
      <c r="CT87" s="5"/>
      <c r="CU87" s="5">
        <f t="shared" si="623"/>
        <v>0</v>
      </c>
      <c r="CV87" s="5"/>
      <c r="CW87" s="5">
        <f t="shared" si="624"/>
        <v>0</v>
      </c>
      <c r="CX87" s="5"/>
      <c r="CY87" s="5">
        <f t="shared" si="625"/>
        <v>0</v>
      </c>
      <c r="CZ87" s="5"/>
      <c r="DA87" s="5">
        <f t="shared" si="626"/>
        <v>0</v>
      </c>
      <c r="DB87" s="5"/>
      <c r="DC87" s="5">
        <f t="shared" si="627"/>
        <v>0</v>
      </c>
      <c r="DD87" s="5"/>
      <c r="DE87" s="5">
        <f t="shared" si="628"/>
        <v>0</v>
      </c>
      <c r="DF87" s="5"/>
      <c r="DG87" s="5">
        <f t="shared" si="629"/>
        <v>0</v>
      </c>
      <c r="DH87" s="5"/>
      <c r="DI87" s="5">
        <f t="shared" si="630"/>
        <v>0</v>
      </c>
      <c r="DJ87" s="5"/>
      <c r="DK87" s="5">
        <f t="shared" si="631"/>
        <v>0</v>
      </c>
      <c r="DL87" s="5"/>
      <c r="DM87" s="5">
        <f t="shared" si="632"/>
        <v>0</v>
      </c>
      <c r="DN87" s="11"/>
      <c r="DO87" s="5">
        <f t="shared" si="633"/>
        <v>0</v>
      </c>
      <c r="DP87" s="5"/>
      <c r="DQ87" s="5">
        <f t="shared" si="634"/>
        <v>0</v>
      </c>
      <c r="DR87" s="5"/>
      <c r="DS87" s="5">
        <f t="shared" si="635"/>
        <v>0</v>
      </c>
      <c r="DT87" s="5"/>
      <c r="DU87" s="5">
        <f t="shared" si="636"/>
        <v>0</v>
      </c>
      <c r="DV87" s="5"/>
      <c r="DW87" s="5">
        <f t="shared" si="637"/>
        <v>0</v>
      </c>
      <c r="DX87" s="11"/>
      <c r="DY87" s="5">
        <f t="shared" si="638"/>
        <v>0</v>
      </c>
      <c r="DZ87" s="5"/>
      <c r="EA87" s="5">
        <f t="shared" si="639"/>
        <v>0</v>
      </c>
      <c r="EB87" s="5"/>
      <c r="EC87" s="5">
        <f t="shared" si="640"/>
        <v>0</v>
      </c>
      <c r="ED87" s="5"/>
      <c r="EE87" s="5">
        <f t="shared" si="576"/>
        <v>0</v>
      </c>
      <c r="EF87" s="107"/>
      <c r="EG87" s="106">
        <f t="shared" si="577"/>
        <v>0</v>
      </c>
      <c r="EH87" s="108">
        <f t="shared" si="578"/>
        <v>51</v>
      </c>
      <c r="EI87" s="108">
        <f t="shared" si="578"/>
        <v>2351655.04</v>
      </c>
    </row>
    <row r="88" spans="1:139" s="17" customFormat="1" ht="45" x14ac:dyDescent="0.25">
      <c r="A88" s="19"/>
      <c r="B88" s="19">
        <v>51</v>
      </c>
      <c r="C88" s="8" t="s">
        <v>236</v>
      </c>
      <c r="D88" s="9">
        <v>11480</v>
      </c>
      <c r="E88" s="4">
        <v>0.4</v>
      </c>
      <c r="F88" s="6">
        <v>1</v>
      </c>
      <c r="G88" s="6"/>
      <c r="H88" s="9">
        <v>1.4</v>
      </c>
      <c r="I88" s="9">
        <v>1.68</v>
      </c>
      <c r="J88" s="9">
        <v>2.23</v>
      </c>
      <c r="K88" s="9">
        <v>2.57</v>
      </c>
      <c r="L88" s="5">
        <v>10</v>
      </c>
      <c r="M88" s="5">
        <f t="shared" si="641"/>
        <v>64287.999999999993</v>
      </c>
      <c r="N88" s="5"/>
      <c r="O88" s="5">
        <f t="shared" si="582"/>
        <v>0</v>
      </c>
      <c r="P88" s="11">
        <v>93</v>
      </c>
      <c r="Q88" s="5">
        <f t="shared" si="583"/>
        <v>597878.39999999991</v>
      </c>
      <c r="R88" s="5"/>
      <c r="S88" s="5">
        <f t="shared" si="584"/>
        <v>0</v>
      </c>
      <c r="T88" s="11"/>
      <c r="U88" s="11">
        <f t="shared" si="585"/>
        <v>0</v>
      </c>
      <c r="V88" s="5"/>
      <c r="W88" s="5">
        <f t="shared" si="642"/>
        <v>0</v>
      </c>
      <c r="X88" s="5"/>
      <c r="Y88" s="5">
        <f t="shared" si="586"/>
        <v>0</v>
      </c>
      <c r="Z88" s="5">
        <v>17</v>
      </c>
      <c r="AA88" s="5">
        <f t="shared" si="587"/>
        <v>109289.59999999999</v>
      </c>
      <c r="AB88" s="5"/>
      <c r="AC88" s="5">
        <f t="shared" si="588"/>
        <v>0</v>
      </c>
      <c r="AD88" s="11"/>
      <c r="AE88" s="5">
        <f t="shared" si="589"/>
        <v>0</v>
      </c>
      <c r="AF88" s="5"/>
      <c r="AG88" s="5">
        <f t="shared" si="590"/>
        <v>0</v>
      </c>
      <c r="AH88" s="11"/>
      <c r="AI88" s="11">
        <f t="shared" si="591"/>
        <v>0</v>
      </c>
      <c r="AJ88" s="5"/>
      <c r="AK88" s="5">
        <f t="shared" si="592"/>
        <v>0</v>
      </c>
      <c r="AL88" s="5"/>
      <c r="AM88" s="5">
        <f t="shared" si="593"/>
        <v>0</v>
      </c>
      <c r="AN88" s="5"/>
      <c r="AO88" s="5">
        <f t="shared" si="594"/>
        <v>0</v>
      </c>
      <c r="AP88" s="5"/>
      <c r="AQ88" s="5">
        <f t="shared" si="595"/>
        <v>0</v>
      </c>
      <c r="AR88" s="5"/>
      <c r="AS88" s="5">
        <f t="shared" si="596"/>
        <v>0</v>
      </c>
      <c r="AT88" s="5"/>
      <c r="AU88" s="5">
        <f t="shared" si="597"/>
        <v>0</v>
      </c>
      <c r="AV88" s="5"/>
      <c r="AW88" s="5">
        <f t="shared" si="598"/>
        <v>0</v>
      </c>
      <c r="AX88" s="5"/>
      <c r="AY88" s="5">
        <f t="shared" si="599"/>
        <v>0</v>
      </c>
      <c r="AZ88" s="5">
        <v>1</v>
      </c>
      <c r="BA88" s="5">
        <f t="shared" si="600"/>
        <v>6428.7999999999993</v>
      </c>
      <c r="BB88" s="5">
        <v>3</v>
      </c>
      <c r="BC88" s="5">
        <f t="shared" si="601"/>
        <v>19286.399999999998</v>
      </c>
      <c r="BD88" s="5"/>
      <c r="BE88" s="5">
        <f t="shared" si="602"/>
        <v>0</v>
      </c>
      <c r="BF88" s="5"/>
      <c r="BG88" s="5">
        <f t="shared" si="603"/>
        <v>0</v>
      </c>
      <c r="BH88" s="5">
        <v>3</v>
      </c>
      <c r="BI88" s="5">
        <f t="shared" si="604"/>
        <v>19286.399999999998</v>
      </c>
      <c r="BJ88" s="5"/>
      <c r="BK88" s="5">
        <f t="shared" si="605"/>
        <v>0</v>
      </c>
      <c r="BL88" s="5"/>
      <c r="BM88" s="5">
        <f t="shared" si="606"/>
        <v>0</v>
      </c>
      <c r="BN88" s="5"/>
      <c r="BO88" s="5">
        <f t="shared" si="607"/>
        <v>0</v>
      </c>
      <c r="BP88" s="5"/>
      <c r="BQ88" s="5">
        <f t="shared" si="608"/>
        <v>0</v>
      </c>
      <c r="BR88" s="5"/>
      <c r="BS88" s="5">
        <f t="shared" si="609"/>
        <v>0</v>
      </c>
      <c r="BT88" s="5"/>
      <c r="BU88" s="5">
        <f t="shared" si="610"/>
        <v>0</v>
      </c>
      <c r="BV88" s="5">
        <v>12</v>
      </c>
      <c r="BW88" s="5">
        <f t="shared" si="611"/>
        <v>77145.599999999991</v>
      </c>
      <c r="BX88" s="5"/>
      <c r="BY88" s="5">
        <f t="shared" si="612"/>
        <v>0</v>
      </c>
      <c r="BZ88" s="5"/>
      <c r="CA88" s="5">
        <f t="shared" si="613"/>
        <v>0</v>
      </c>
      <c r="CB88" s="5"/>
      <c r="CC88" s="5">
        <f t="shared" si="614"/>
        <v>0</v>
      </c>
      <c r="CD88" s="5">
        <v>4</v>
      </c>
      <c r="CE88" s="5">
        <f t="shared" si="615"/>
        <v>25715.199999999997</v>
      </c>
      <c r="CF88" s="7"/>
      <c r="CG88" s="5">
        <f t="shared" si="616"/>
        <v>0</v>
      </c>
      <c r="CH88" s="5"/>
      <c r="CI88" s="5">
        <f t="shared" si="617"/>
        <v>0</v>
      </c>
      <c r="CJ88" s="5"/>
      <c r="CK88" s="5">
        <f t="shared" si="618"/>
        <v>0</v>
      </c>
      <c r="CL88" s="5"/>
      <c r="CM88" s="5">
        <f t="shared" si="619"/>
        <v>0</v>
      </c>
      <c r="CN88" s="5">
        <v>8</v>
      </c>
      <c r="CO88" s="5">
        <f t="shared" si="620"/>
        <v>61716.479999999996</v>
      </c>
      <c r="CP88" s="11"/>
      <c r="CQ88" s="5">
        <f t="shared" si="621"/>
        <v>0</v>
      </c>
      <c r="CR88" s="5"/>
      <c r="CS88" s="5">
        <f t="shared" si="622"/>
        <v>0</v>
      </c>
      <c r="CT88" s="5"/>
      <c r="CU88" s="5">
        <f t="shared" si="623"/>
        <v>0</v>
      </c>
      <c r="CV88" s="5"/>
      <c r="CW88" s="5">
        <f t="shared" si="624"/>
        <v>0</v>
      </c>
      <c r="CX88" s="5"/>
      <c r="CY88" s="5">
        <f t="shared" si="625"/>
        <v>0</v>
      </c>
      <c r="CZ88" s="5"/>
      <c r="DA88" s="5">
        <f t="shared" si="626"/>
        <v>0</v>
      </c>
      <c r="DB88" s="5">
        <v>2</v>
      </c>
      <c r="DC88" s="5">
        <f t="shared" si="627"/>
        <v>15429.119999999999</v>
      </c>
      <c r="DD88" s="5"/>
      <c r="DE88" s="5">
        <f t="shared" si="628"/>
        <v>0</v>
      </c>
      <c r="DF88" s="5">
        <v>1</v>
      </c>
      <c r="DG88" s="5">
        <f t="shared" si="629"/>
        <v>7714.5599999999995</v>
      </c>
      <c r="DH88" s="5">
        <v>1</v>
      </c>
      <c r="DI88" s="5">
        <f t="shared" si="630"/>
        <v>7714.5599999999995</v>
      </c>
      <c r="DJ88" s="5"/>
      <c r="DK88" s="5">
        <f t="shared" si="631"/>
        <v>0</v>
      </c>
      <c r="DL88" s="5"/>
      <c r="DM88" s="5">
        <f t="shared" si="632"/>
        <v>0</v>
      </c>
      <c r="DN88" s="11"/>
      <c r="DO88" s="5">
        <f t="shared" si="633"/>
        <v>0</v>
      </c>
      <c r="DP88" s="5"/>
      <c r="DQ88" s="5">
        <f t="shared" si="634"/>
        <v>0</v>
      </c>
      <c r="DR88" s="5"/>
      <c r="DS88" s="5">
        <f t="shared" si="635"/>
        <v>0</v>
      </c>
      <c r="DT88" s="5"/>
      <c r="DU88" s="5">
        <f t="shared" si="636"/>
        <v>0</v>
      </c>
      <c r="DV88" s="5"/>
      <c r="DW88" s="5">
        <f t="shared" si="637"/>
        <v>0</v>
      </c>
      <c r="DX88" s="11"/>
      <c r="DY88" s="5">
        <f t="shared" si="638"/>
        <v>0</v>
      </c>
      <c r="DZ88" s="5"/>
      <c r="EA88" s="5">
        <f t="shared" si="639"/>
        <v>0</v>
      </c>
      <c r="EB88" s="5"/>
      <c r="EC88" s="5">
        <f t="shared" si="640"/>
        <v>0</v>
      </c>
      <c r="ED88" s="5"/>
      <c r="EE88" s="5">
        <f t="shared" si="576"/>
        <v>0</v>
      </c>
      <c r="EF88" s="107"/>
      <c r="EG88" s="106">
        <f t="shared" si="577"/>
        <v>0</v>
      </c>
      <c r="EH88" s="108">
        <f t="shared" si="578"/>
        <v>155</v>
      </c>
      <c r="EI88" s="108">
        <f t="shared" si="578"/>
        <v>1011893.12</v>
      </c>
    </row>
    <row r="89" spans="1:139" s="17" customFormat="1" ht="61.5" customHeight="1" x14ac:dyDescent="0.25">
      <c r="A89" s="19"/>
      <c r="B89" s="19">
        <v>52</v>
      </c>
      <c r="C89" s="10" t="s">
        <v>237</v>
      </c>
      <c r="D89" s="9">
        <v>11480</v>
      </c>
      <c r="E89" s="4">
        <v>7.77</v>
      </c>
      <c r="F89" s="6">
        <v>1</v>
      </c>
      <c r="G89" s="6"/>
      <c r="H89" s="9">
        <v>1.4</v>
      </c>
      <c r="I89" s="9">
        <v>1.68</v>
      </c>
      <c r="J89" s="9">
        <v>2.23</v>
      </c>
      <c r="K89" s="9">
        <v>2.57</v>
      </c>
      <c r="L89" s="5">
        <v>20</v>
      </c>
      <c r="M89" s="5">
        <f t="shared" si="641"/>
        <v>2497588.7999999998</v>
      </c>
      <c r="N89" s="5"/>
      <c r="O89" s="5">
        <f t="shared" si="582"/>
        <v>0</v>
      </c>
      <c r="P89" s="11"/>
      <c r="Q89" s="5">
        <f t="shared" si="583"/>
        <v>0</v>
      </c>
      <c r="R89" s="5">
        <v>0</v>
      </c>
      <c r="S89" s="5">
        <f t="shared" si="584"/>
        <v>0</v>
      </c>
      <c r="T89" s="11"/>
      <c r="U89" s="11">
        <f t="shared" si="585"/>
        <v>0</v>
      </c>
      <c r="V89" s="5"/>
      <c r="W89" s="5">
        <f t="shared" si="642"/>
        <v>0</v>
      </c>
      <c r="X89" s="5">
        <v>0</v>
      </c>
      <c r="Y89" s="5">
        <f t="shared" si="586"/>
        <v>0</v>
      </c>
      <c r="Z89" s="5">
        <v>0</v>
      </c>
      <c r="AA89" s="5">
        <f t="shared" si="587"/>
        <v>0</v>
      </c>
      <c r="AB89" s="5"/>
      <c r="AC89" s="5">
        <f t="shared" si="588"/>
        <v>0</v>
      </c>
      <c r="AD89" s="11">
        <v>0</v>
      </c>
      <c r="AE89" s="5">
        <f t="shared" si="589"/>
        <v>0</v>
      </c>
      <c r="AF89" s="5"/>
      <c r="AG89" s="5">
        <f t="shared" si="590"/>
        <v>0</v>
      </c>
      <c r="AH89" s="11"/>
      <c r="AI89" s="11">
        <f t="shared" si="591"/>
        <v>0</v>
      </c>
      <c r="AJ89" s="5">
        <v>0</v>
      </c>
      <c r="AK89" s="5">
        <f t="shared" si="592"/>
        <v>0</v>
      </c>
      <c r="AL89" s="5"/>
      <c r="AM89" s="5">
        <f t="shared" si="593"/>
        <v>0</v>
      </c>
      <c r="AN89" s="5">
        <v>0</v>
      </c>
      <c r="AO89" s="5">
        <f t="shared" si="594"/>
        <v>0</v>
      </c>
      <c r="AP89" s="5"/>
      <c r="AQ89" s="5">
        <f t="shared" si="595"/>
        <v>0</v>
      </c>
      <c r="AR89" s="5"/>
      <c r="AS89" s="5">
        <f t="shared" si="596"/>
        <v>0</v>
      </c>
      <c r="AT89" s="5">
        <v>0</v>
      </c>
      <c r="AU89" s="5">
        <f t="shared" si="597"/>
        <v>0</v>
      </c>
      <c r="AV89" s="5"/>
      <c r="AW89" s="5">
        <f t="shared" si="598"/>
        <v>0</v>
      </c>
      <c r="AX89" s="5"/>
      <c r="AY89" s="5">
        <f t="shared" si="599"/>
        <v>0</v>
      </c>
      <c r="AZ89" s="5"/>
      <c r="BA89" s="5">
        <f t="shared" si="600"/>
        <v>0</v>
      </c>
      <c r="BB89" s="5"/>
      <c r="BC89" s="5">
        <f t="shared" si="601"/>
        <v>0</v>
      </c>
      <c r="BD89" s="5"/>
      <c r="BE89" s="5">
        <f t="shared" si="602"/>
        <v>0</v>
      </c>
      <c r="BF89" s="5"/>
      <c r="BG89" s="5">
        <f t="shared" si="603"/>
        <v>0</v>
      </c>
      <c r="BH89" s="5"/>
      <c r="BI89" s="5">
        <f t="shared" si="604"/>
        <v>0</v>
      </c>
      <c r="BJ89" s="5"/>
      <c r="BK89" s="5">
        <f t="shared" si="605"/>
        <v>0</v>
      </c>
      <c r="BL89" s="5"/>
      <c r="BM89" s="5">
        <f t="shared" si="606"/>
        <v>0</v>
      </c>
      <c r="BN89" s="5"/>
      <c r="BO89" s="5">
        <f t="shared" si="607"/>
        <v>0</v>
      </c>
      <c r="BP89" s="5"/>
      <c r="BQ89" s="5">
        <f t="shared" si="608"/>
        <v>0</v>
      </c>
      <c r="BR89" s="5"/>
      <c r="BS89" s="5">
        <f t="shared" si="609"/>
        <v>0</v>
      </c>
      <c r="BT89" s="5"/>
      <c r="BU89" s="5">
        <f t="shared" si="610"/>
        <v>0</v>
      </c>
      <c r="BV89" s="5"/>
      <c r="BW89" s="5">
        <f t="shared" si="611"/>
        <v>0</v>
      </c>
      <c r="BX89" s="5">
        <v>0</v>
      </c>
      <c r="BY89" s="5">
        <f t="shared" si="612"/>
        <v>0</v>
      </c>
      <c r="BZ89" s="5">
        <v>0</v>
      </c>
      <c r="CA89" s="5">
        <f t="shared" si="613"/>
        <v>0</v>
      </c>
      <c r="CB89" s="5">
        <v>0</v>
      </c>
      <c r="CC89" s="5">
        <f t="shared" si="614"/>
        <v>0</v>
      </c>
      <c r="CD89" s="5"/>
      <c r="CE89" s="5">
        <f t="shared" si="615"/>
        <v>0</v>
      </c>
      <c r="CF89" s="5"/>
      <c r="CG89" s="5">
        <f t="shared" si="616"/>
        <v>0</v>
      </c>
      <c r="CH89" s="5">
        <v>0</v>
      </c>
      <c r="CI89" s="5">
        <f t="shared" si="617"/>
        <v>0</v>
      </c>
      <c r="CJ89" s="5">
        <v>0</v>
      </c>
      <c r="CK89" s="5">
        <f t="shared" si="618"/>
        <v>0</v>
      </c>
      <c r="CL89" s="5">
        <v>0</v>
      </c>
      <c r="CM89" s="5">
        <f t="shared" si="619"/>
        <v>0</v>
      </c>
      <c r="CN89" s="5">
        <v>0</v>
      </c>
      <c r="CO89" s="5">
        <f t="shared" si="620"/>
        <v>0</v>
      </c>
      <c r="CP89" s="11">
        <v>0</v>
      </c>
      <c r="CQ89" s="5">
        <f t="shared" si="621"/>
        <v>0</v>
      </c>
      <c r="CR89" s="5"/>
      <c r="CS89" s="5">
        <f t="shared" si="622"/>
        <v>0</v>
      </c>
      <c r="CT89" s="5"/>
      <c r="CU89" s="5">
        <f t="shared" si="623"/>
        <v>0</v>
      </c>
      <c r="CV89" s="5">
        <v>0</v>
      </c>
      <c r="CW89" s="5">
        <f t="shared" si="624"/>
        <v>0</v>
      </c>
      <c r="CX89" s="5">
        <v>0</v>
      </c>
      <c r="CY89" s="5">
        <f t="shared" si="625"/>
        <v>0</v>
      </c>
      <c r="CZ89" s="5">
        <v>0</v>
      </c>
      <c r="DA89" s="5">
        <f t="shared" si="626"/>
        <v>0</v>
      </c>
      <c r="DB89" s="5">
        <v>0</v>
      </c>
      <c r="DC89" s="5">
        <f t="shared" si="627"/>
        <v>0</v>
      </c>
      <c r="DD89" s="5">
        <v>0</v>
      </c>
      <c r="DE89" s="5">
        <f t="shared" si="628"/>
        <v>0</v>
      </c>
      <c r="DF89" s="5">
        <v>0</v>
      </c>
      <c r="DG89" s="5">
        <f t="shared" si="629"/>
        <v>0</v>
      </c>
      <c r="DH89" s="5">
        <v>0</v>
      </c>
      <c r="DI89" s="5">
        <f t="shared" si="630"/>
        <v>0</v>
      </c>
      <c r="DJ89" s="5"/>
      <c r="DK89" s="5">
        <f t="shared" si="631"/>
        <v>0</v>
      </c>
      <c r="DL89" s="5"/>
      <c r="DM89" s="5">
        <f t="shared" si="632"/>
        <v>0</v>
      </c>
      <c r="DN89" s="11"/>
      <c r="DO89" s="5">
        <f t="shared" si="633"/>
        <v>0</v>
      </c>
      <c r="DP89" s="5">
        <v>0</v>
      </c>
      <c r="DQ89" s="5">
        <f t="shared" si="634"/>
        <v>0</v>
      </c>
      <c r="DR89" s="5">
        <v>0</v>
      </c>
      <c r="DS89" s="5">
        <f t="shared" si="635"/>
        <v>0</v>
      </c>
      <c r="DT89" s="5">
        <v>0</v>
      </c>
      <c r="DU89" s="5">
        <f t="shared" si="636"/>
        <v>0</v>
      </c>
      <c r="DV89" s="5"/>
      <c r="DW89" s="5">
        <f t="shared" si="637"/>
        <v>0</v>
      </c>
      <c r="DX89" s="11"/>
      <c r="DY89" s="5">
        <f t="shared" si="638"/>
        <v>0</v>
      </c>
      <c r="DZ89" s="5"/>
      <c r="EA89" s="5">
        <f t="shared" si="639"/>
        <v>0</v>
      </c>
      <c r="EB89" s="5"/>
      <c r="EC89" s="5">
        <f t="shared" si="640"/>
        <v>0</v>
      </c>
      <c r="ED89" s="5"/>
      <c r="EE89" s="5">
        <f t="shared" si="576"/>
        <v>0</v>
      </c>
      <c r="EF89" s="107"/>
      <c r="EG89" s="106">
        <f t="shared" si="577"/>
        <v>0</v>
      </c>
      <c r="EH89" s="108">
        <f t="shared" si="578"/>
        <v>20</v>
      </c>
      <c r="EI89" s="108">
        <f t="shared" si="578"/>
        <v>2497588.7999999998</v>
      </c>
    </row>
    <row r="90" spans="1:139" s="109" customFormat="1" ht="45" x14ac:dyDescent="0.25">
      <c r="A90" s="19"/>
      <c r="B90" s="19">
        <v>53</v>
      </c>
      <c r="C90" s="10" t="s">
        <v>238</v>
      </c>
      <c r="D90" s="9">
        <v>11480</v>
      </c>
      <c r="E90" s="4">
        <v>6.3</v>
      </c>
      <c r="F90" s="6">
        <v>1</v>
      </c>
      <c r="G90" s="6"/>
      <c r="H90" s="9">
        <v>1.4</v>
      </c>
      <c r="I90" s="9">
        <v>1.68</v>
      </c>
      <c r="J90" s="9">
        <v>2.23</v>
      </c>
      <c r="K90" s="9">
        <v>2.57</v>
      </c>
      <c r="L90" s="5">
        <v>306</v>
      </c>
      <c r="M90" s="5">
        <f t="shared" si="641"/>
        <v>30983601.599999998</v>
      </c>
      <c r="N90" s="5"/>
      <c r="O90" s="5">
        <f t="shared" si="582"/>
        <v>0</v>
      </c>
      <c r="P90" s="11"/>
      <c r="Q90" s="5">
        <f t="shared" si="583"/>
        <v>0</v>
      </c>
      <c r="R90" s="5">
        <v>0</v>
      </c>
      <c r="S90" s="5">
        <f t="shared" si="584"/>
        <v>0</v>
      </c>
      <c r="T90" s="11"/>
      <c r="U90" s="11">
        <f t="shared" si="585"/>
        <v>0</v>
      </c>
      <c r="V90" s="5"/>
      <c r="W90" s="5">
        <f t="shared" si="642"/>
        <v>0</v>
      </c>
      <c r="X90" s="5">
        <v>0</v>
      </c>
      <c r="Y90" s="5">
        <f t="shared" si="586"/>
        <v>0</v>
      </c>
      <c r="Z90" s="5">
        <v>0</v>
      </c>
      <c r="AA90" s="5">
        <f t="shared" si="587"/>
        <v>0</v>
      </c>
      <c r="AB90" s="5"/>
      <c r="AC90" s="5">
        <f t="shared" si="588"/>
        <v>0</v>
      </c>
      <c r="AD90" s="11">
        <v>0</v>
      </c>
      <c r="AE90" s="5">
        <f t="shared" si="589"/>
        <v>0</v>
      </c>
      <c r="AF90" s="5"/>
      <c r="AG90" s="5">
        <f t="shared" si="590"/>
        <v>0</v>
      </c>
      <c r="AH90" s="11"/>
      <c r="AI90" s="11">
        <f t="shared" si="591"/>
        <v>0</v>
      </c>
      <c r="AJ90" s="5">
        <v>0</v>
      </c>
      <c r="AK90" s="5">
        <f t="shared" si="592"/>
        <v>0</v>
      </c>
      <c r="AL90" s="7"/>
      <c r="AM90" s="5">
        <f t="shared" si="593"/>
        <v>0</v>
      </c>
      <c r="AN90" s="5">
        <v>0</v>
      </c>
      <c r="AO90" s="5">
        <f t="shared" si="594"/>
        <v>0</v>
      </c>
      <c r="AP90" s="5"/>
      <c r="AQ90" s="5">
        <f t="shared" si="595"/>
        <v>0</v>
      </c>
      <c r="AR90" s="5"/>
      <c r="AS90" s="5">
        <f t="shared" si="596"/>
        <v>0</v>
      </c>
      <c r="AT90" s="5">
        <v>0</v>
      </c>
      <c r="AU90" s="5">
        <f t="shared" si="597"/>
        <v>0</v>
      </c>
      <c r="AV90" s="5"/>
      <c r="AW90" s="5">
        <f t="shared" si="598"/>
        <v>0</v>
      </c>
      <c r="AX90" s="5"/>
      <c r="AY90" s="5">
        <f t="shared" si="599"/>
        <v>0</v>
      </c>
      <c r="AZ90" s="5"/>
      <c r="BA90" s="5">
        <f t="shared" si="600"/>
        <v>0</v>
      </c>
      <c r="BB90" s="5"/>
      <c r="BC90" s="5">
        <f t="shared" si="601"/>
        <v>0</v>
      </c>
      <c r="BD90" s="5"/>
      <c r="BE90" s="5">
        <f t="shared" si="602"/>
        <v>0</v>
      </c>
      <c r="BF90" s="5"/>
      <c r="BG90" s="5">
        <f t="shared" si="603"/>
        <v>0</v>
      </c>
      <c r="BH90" s="5"/>
      <c r="BI90" s="5">
        <f t="shared" si="604"/>
        <v>0</v>
      </c>
      <c r="BJ90" s="5"/>
      <c r="BK90" s="5">
        <f t="shared" si="605"/>
        <v>0</v>
      </c>
      <c r="BL90" s="5"/>
      <c r="BM90" s="5">
        <f t="shared" si="606"/>
        <v>0</v>
      </c>
      <c r="BN90" s="5"/>
      <c r="BO90" s="5">
        <f t="shared" si="607"/>
        <v>0</v>
      </c>
      <c r="BP90" s="5"/>
      <c r="BQ90" s="5">
        <f t="shared" si="608"/>
        <v>0</v>
      </c>
      <c r="BR90" s="5"/>
      <c r="BS90" s="5">
        <f t="shared" si="609"/>
        <v>0</v>
      </c>
      <c r="BT90" s="5"/>
      <c r="BU90" s="5">
        <f t="shared" si="610"/>
        <v>0</v>
      </c>
      <c r="BV90" s="5">
        <v>0</v>
      </c>
      <c r="BW90" s="5">
        <f t="shared" si="611"/>
        <v>0</v>
      </c>
      <c r="BX90" s="5">
        <v>0</v>
      </c>
      <c r="BY90" s="5">
        <f t="shared" si="612"/>
        <v>0</v>
      </c>
      <c r="BZ90" s="5">
        <v>0</v>
      </c>
      <c r="CA90" s="5">
        <f t="shared" si="613"/>
        <v>0</v>
      </c>
      <c r="CB90" s="5">
        <v>0</v>
      </c>
      <c r="CC90" s="5">
        <f t="shared" si="614"/>
        <v>0</v>
      </c>
      <c r="CD90" s="5">
        <v>0</v>
      </c>
      <c r="CE90" s="5">
        <f t="shared" si="615"/>
        <v>0</v>
      </c>
      <c r="CF90" s="5"/>
      <c r="CG90" s="5">
        <f t="shared" si="616"/>
        <v>0</v>
      </c>
      <c r="CH90" s="5">
        <v>0</v>
      </c>
      <c r="CI90" s="5">
        <f t="shared" si="617"/>
        <v>0</v>
      </c>
      <c r="CJ90" s="5">
        <v>0</v>
      </c>
      <c r="CK90" s="5">
        <f t="shared" si="618"/>
        <v>0</v>
      </c>
      <c r="CL90" s="5">
        <v>0</v>
      </c>
      <c r="CM90" s="5">
        <f t="shared" si="619"/>
        <v>0</v>
      </c>
      <c r="CN90" s="5">
        <v>0</v>
      </c>
      <c r="CO90" s="5">
        <f t="shared" si="620"/>
        <v>0</v>
      </c>
      <c r="CP90" s="11">
        <v>0</v>
      </c>
      <c r="CQ90" s="5">
        <f t="shared" si="621"/>
        <v>0</v>
      </c>
      <c r="CR90" s="5"/>
      <c r="CS90" s="5">
        <f t="shared" si="622"/>
        <v>0</v>
      </c>
      <c r="CT90" s="5"/>
      <c r="CU90" s="5">
        <f t="shared" si="623"/>
        <v>0</v>
      </c>
      <c r="CV90" s="5">
        <v>0</v>
      </c>
      <c r="CW90" s="5">
        <f t="shared" si="624"/>
        <v>0</v>
      </c>
      <c r="CX90" s="5">
        <v>0</v>
      </c>
      <c r="CY90" s="5">
        <f t="shared" si="625"/>
        <v>0</v>
      </c>
      <c r="CZ90" s="5">
        <v>0</v>
      </c>
      <c r="DA90" s="5">
        <f t="shared" si="626"/>
        <v>0</v>
      </c>
      <c r="DB90" s="5">
        <v>0</v>
      </c>
      <c r="DC90" s="5">
        <f t="shared" si="627"/>
        <v>0</v>
      </c>
      <c r="DD90" s="5">
        <v>0</v>
      </c>
      <c r="DE90" s="5">
        <f t="shared" si="628"/>
        <v>0</v>
      </c>
      <c r="DF90" s="5">
        <v>0</v>
      </c>
      <c r="DG90" s="5">
        <f t="shared" si="629"/>
        <v>0</v>
      </c>
      <c r="DH90" s="5">
        <v>0</v>
      </c>
      <c r="DI90" s="5">
        <f t="shared" si="630"/>
        <v>0</v>
      </c>
      <c r="DJ90" s="5"/>
      <c r="DK90" s="5">
        <f t="shared" si="631"/>
        <v>0</v>
      </c>
      <c r="DL90" s="5"/>
      <c r="DM90" s="5">
        <f t="shared" si="632"/>
        <v>0</v>
      </c>
      <c r="DN90" s="11"/>
      <c r="DO90" s="5">
        <f t="shared" si="633"/>
        <v>0</v>
      </c>
      <c r="DP90" s="5">
        <v>0</v>
      </c>
      <c r="DQ90" s="5">
        <f t="shared" si="634"/>
        <v>0</v>
      </c>
      <c r="DR90" s="5">
        <v>0</v>
      </c>
      <c r="DS90" s="5">
        <f t="shared" si="635"/>
        <v>0</v>
      </c>
      <c r="DT90" s="5">
        <v>0</v>
      </c>
      <c r="DU90" s="5">
        <f t="shared" si="636"/>
        <v>0</v>
      </c>
      <c r="DV90" s="7"/>
      <c r="DW90" s="5">
        <f t="shared" si="637"/>
        <v>0</v>
      </c>
      <c r="DX90" s="11"/>
      <c r="DY90" s="5">
        <f t="shared" si="638"/>
        <v>0</v>
      </c>
      <c r="DZ90" s="5"/>
      <c r="EA90" s="5">
        <f t="shared" si="639"/>
        <v>0</v>
      </c>
      <c r="EB90" s="5"/>
      <c r="EC90" s="5">
        <f t="shared" si="640"/>
        <v>0</v>
      </c>
      <c r="ED90" s="5"/>
      <c r="EE90" s="5">
        <f t="shared" si="576"/>
        <v>0</v>
      </c>
      <c r="EF90" s="107"/>
      <c r="EG90" s="106">
        <f t="shared" si="577"/>
        <v>0</v>
      </c>
      <c r="EH90" s="108">
        <f t="shared" si="578"/>
        <v>306</v>
      </c>
      <c r="EI90" s="108">
        <f t="shared" si="578"/>
        <v>30983601.599999998</v>
      </c>
    </row>
    <row r="91" spans="1:139" s="17" customFormat="1" ht="29.25" customHeight="1" x14ac:dyDescent="0.25">
      <c r="A91" s="19"/>
      <c r="B91" s="19">
        <v>54</v>
      </c>
      <c r="C91" s="10" t="s">
        <v>239</v>
      </c>
      <c r="D91" s="9">
        <v>11480</v>
      </c>
      <c r="E91" s="4">
        <v>0.45</v>
      </c>
      <c r="F91" s="6">
        <v>1</v>
      </c>
      <c r="G91" s="6"/>
      <c r="H91" s="9">
        <v>1.4</v>
      </c>
      <c r="I91" s="9">
        <v>1.68</v>
      </c>
      <c r="J91" s="9">
        <v>2.23</v>
      </c>
      <c r="K91" s="9">
        <v>2.57</v>
      </c>
      <c r="L91" s="5"/>
      <c r="M91" s="5">
        <f t="shared" si="641"/>
        <v>0</v>
      </c>
      <c r="N91" s="5"/>
      <c r="O91" s="5">
        <f t="shared" si="582"/>
        <v>0</v>
      </c>
      <c r="P91" s="11">
        <v>424</v>
      </c>
      <c r="Q91" s="5">
        <f t="shared" si="583"/>
        <v>3066537.5999999996</v>
      </c>
      <c r="R91" s="5"/>
      <c r="S91" s="5">
        <f t="shared" si="584"/>
        <v>0</v>
      </c>
      <c r="T91" s="11"/>
      <c r="U91" s="11">
        <f t="shared" si="585"/>
        <v>0</v>
      </c>
      <c r="V91" s="5"/>
      <c r="W91" s="5">
        <f t="shared" si="642"/>
        <v>0</v>
      </c>
      <c r="X91" s="5"/>
      <c r="Y91" s="5">
        <f t="shared" si="586"/>
        <v>0</v>
      </c>
      <c r="Z91" s="5">
        <v>10</v>
      </c>
      <c r="AA91" s="5">
        <f t="shared" si="587"/>
        <v>72324</v>
      </c>
      <c r="AB91" s="5"/>
      <c r="AC91" s="5">
        <f t="shared" si="588"/>
        <v>0</v>
      </c>
      <c r="AD91" s="11"/>
      <c r="AE91" s="5">
        <f t="shared" si="589"/>
        <v>0</v>
      </c>
      <c r="AF91" s="5"/>
      <c r="AG91" s="5">
        <f t="shared" si="590"/>
        <v>0</v>
      </c>
      <c r="AH91" s="11"/>
      <c r="AI91" s="11">
        <f t="shared" si="591"/>
        <v>0</v>
      </c>
      <c r="AJ91" s="5"/>
      <c r="AK91" s="5">
        <f t="shared" si="592"/>
        <v>0</v>
      </c>
      <c r="AL91" s="5"/>
      <c r="AM91" s="5">
        <f t="shared" si="593"/>
        <v>0</v>
      </c>
      <c r="AN91" s="5"/>
      <c r="AO91" s="5">
        <f t="shared" si="594"/>
        <v>0</v>
      </c>
      <c r="AP91" s="5"/>
      <c r="AQ91" s="5">
        <f t="shared" si="595"/>
        <v>0</v>
      </c>
      <c r="AR91" s="5"/>
      <c r="AS91" s="5">
        <f t="shared" si="596"/>
        <v>0</v>
      </c>
      <c r="AT91" s="5"/>
      <c r="AU91" s="5">
        <f t="shared" si="597"/>
        <v>0</v>
      </c>
      <c r="AV91" s="5"/>
      <c r="AW91" s="5">
        <f t="shared" si="598"/>
        <v>0</v>
      </c>
      <c r="AX91" s="5"/>
      <c r="AY91" s="5">
        <f t="shared" si="599"/>
        <v>0</v>
      </c>
      <c r="AZ91" s="5"/>
      <c r="BA91" s="5">
        <f t="shared" si="600"/>
        <v>0</v>
      </c>
      <c r="BB91" s="5"/>
      <c r="BC91" s="5">
        <f t="shared" si="601"/>
        <v>0</v>
      </c>
      <c r="BD91" s="5"/>
      <c r="BE91" s="5">
        <f t="shared" si="602"/>
        <v>0</v>
      </c>
      <c r="BF91" s="5"/>
      <c r="BG91" s="5">
        <f t="shared" si="603"/>
        <v>0</v>
      </c>
      <c r="BH91" s="5"/>
      <c r="BI91" s="5">
        <f t="shared" si="604"/>
        <v>0</v>
      </c>
      <c r="BJ91" s="5"/>
      <c r="BK91" s="5">
        <f t="shared" si="605"/>
        <v>0</v>
      </c>
      <c r="BL91" s="5"/>
      <c r="BM91" s="5">
        <f t="shared" si="606"/>
        <v>0</v>
      </c>
      <c r="BN91" s="5"/>
      <c r="BO91" s="5">
        <f t="shared" si="607"/>
        <v>0</v>
      </c>
      <c r="BP91" s="5"/>
      <c r="BQ91" s="5">
        <f t="shared" si="608"/>
        <v>0</v>
      </c>
      <c r="BR91" s="5"/>
      <c r="BS91" s="5">
        <f t="shared" si="609"/>
        <v>0</v>
      </c>
      <c r="BT91" s="5"/>
      <c r="BU91" s="5">
        <f t="shared" si="610"/>
        <v>0</v>
      </c>
      <c r="BV91" s="5"/>
      <c r="BW91" s="5">
        <f t="shared" si="611"/>
        <v>0</v>
      </c>
      <c r="BX91" s="5"/>
      <c r="BY91" s="5">
        <f t="shared" si="612"/>
        <v>0</v>
      </c>
      <c r="BZ91" s="5"/>
      <c r="CA91" s="5">
        <f t="shared" si="613"/>
        <v>0</v>
      </c>
      <c r="CB91" s="5"/>
      <c r="CC91" s="5">
        <f t="shared" si="614"/>
        <v>0</v>
      </c>
      <c r="CD91" s="5"/>
      <c r="CE91" s="5">
        <f t="shared" si="615"/>
        <v>0</v>
      </c>
      <c r="CF91" s="5"/>
      <c r="CG91" s="5">
        <f t="shared" si="616"/>
        <v>0</v>
      </c>
      <c r="CH91" s="5"/>
      <c r="CI91" s="5">
        <f t="shared" si="617"/>
        <v>0</v>
      </c>
      <c r="CJ91" s="5"/>
      <c r="CK91" s="5">
        <f t="shared" si="618"/>
        <v>0</v>
      </c>
      <c r="CL91" s="5"/>
      <c r="CM91" s="5">
        <f t="shared" si="619"/>
        <v>0</v>
      </c>
      <c r="CN91" s="5"/>
      <c r="CO91" s="5">
        <f t="shared" si="620"/>
        <v>0</v>
      </c>
      <c r="CP91" s="11"/>
      <c r="CQ91" s="5">
        <f t="shared" si="621"/>
        <v>0</v>
      </c>
      <c r="CR91" s="5"/>
      <c r="CS91" s="5">
        <f t="shared" si="622"/>
        <v>0</v>
      </c>
      <c r="CT91" s="5"/>
      <c r="CU91" s="5">
        <f t="shared" si="623"/>
        <v>0</v>
      </c>
      <c r="CV91" s="5"/>
      <c r="CW91" s="5">
        <f t="shared" si="624"/>
        <v>0</v>
      </c>
      <c r="CX91" s="5"/>
      <c r="CY91" s="5">
        <f t="shared" si="625"/>
        <v>0</v>
      </c>
      <c r="CZ91" s="5"/>
      <c r="DA91" s="5">
        <f t="shared" si="626"/>
        <v>0</v>
      </c>
      <c r="DB91" s="5"/>
      <c r="DC91" s="5">
        <f t="shared" si="627"/>
        <v>0</v>
      </c>
      <c r="DD91" s="5"/>
      <c r="DE91" s="5">
        <f t="shared" si="628"/>
        <v>0</v>
      </c>
      <c r="DF91" s="5"/>
      <c r="DG91" s="5">
        <f t="shared" si="629"/>
        <v>0</v>
      </c>
      <c r="DH91" s="5"/>
      <c r="DI91" s="5">
        <f t="shared" si="630"/>
        <v>0</v>
      </c>
      <c r="DJ91" s="5"/>
      <c r="DK91" s="5">
        <f t="shared" si="631"/>
        <v>0</v>
      </c>
      <c r="DL91" s="5"/>
      <c r="DM91" s="5">
        <f t="shared" si="632"/>
        <v>0</v>
      </c>
      <c r="DN91" s="11"/>
      <c r="DO91" s="5">
        <f t="shared" si="633"/>
        <v>0</v>
      </c>
      <c r="DP91" s="5"/>
      <c r="DQ91" s="5">
        <f t="shared" si="634"/>
        <v>0</v>
      </c>
      <c r="DR91" s="5"/>
      <c r="DS91" s="5">
        <f t="shared" si="635"/>
        <v>0</v>
      </c>
      <c r="DT91" s="5"/>
      <c r="DU91" s="5">
        <f t="shared" si="636"/>
        <v>0</v>
      </c>
      <c r="DV91" s="5"/>
      <c r="DW91" s="5">
        <f t="shared" si="637"/>
        <v>0</v>
      </c>
      <c r="DX91" s="11"/>
      <c r="DY91" s="5">
        <f t="shared" si="638"/>
        <v>0</v>
      </c>
      <c r="DZ91" s="5"/>
      <c r="EA91" s="5">
        <f t="shared" si="639"/>
        <v>0</v>
      </c>
      <c r="EB91" s="5"/>
      <c r="EC91" s="5">
        <f t="shared" si="640"/>
        <v>0</v>
      </c>
      <c r="ED91" s="5"/>
      <c r="EE91" s="5">
        <f t="shared" si="576"/>
        <v>0</v>
      </c>
      <c r="EF91" s="107"/>
      <c r="EG91" s="106">
        <f t="shared" si="577"/>
        <v>0</v>
      </c>
      <c r="EH91" s="108">
        <f t="shared" si="578"/>
        <v>434</v>
      </c>
      <c r="EI91" s="108">
        <f t="shared" si="578"/>
        <v>3138861.5999999996</v>
      </c>
    </row>
    <row r="92" spans="1:139" s="17" customFormat="1" ht="75" x14ac:dyDescent="0.25">
      <c r="A92" s="19"/>
      <c r="B92" s="19">
        <v>55</v>
      </c>
      <c r="C92" s="10" t="s">
        <v>240</v>
      </c>
      <c r="D92" s="9">
        <v>11480</v>
      </c>
      <c r="E92" s="4">
        <v>1.2</v>
      </c>
      <c r="F92" s="6">
        <v>1</v>
      </c>
      <c r="G92" s="6"/>
      <c r="H92" s="9">
        <v>1.4</v>
      </c>
      <c r="I92" s="9">
        <v>1.68</v>
      </c>
      <c r="J92" s="9">
        <v>2.23</v>
      </c>
      <c r="K92" s="9">
        <v>2.57</v>
      </c>
      <c r="L92" s="5"/>
      <c r="M92" s="5">
        <f t="shared" si="641"/>
        <v>0</v>
      </c>
      <c r="N92" s="5"/>
      <c r="O92" s="5">
        <f t="shared" si="582"/>
        <v>0</v>
      </c>
      <c r="P92" s="11">
        <v>200</v>
      </c>
      <c r="Q92" s="5">
        <f t="shared" si="583"/>
        <v>3857279.9999999995</v>
      </c>
      <c r="R92" s="5"/>
      <c r="S92" s="5">
        <f t="shared" si="584"/>
        <v>0</v>
      </c>
      <c r="T92" s="11"/>
      <c r="U92" s="11">
        <f t="shared" si="585"/>
        <v>0</v>
      </c>
      <c r="V92" s="5"/>
      <c r="W92" s="5">
        <f t="shared" si="642"/>
        <v>0</v>
      </c>
      <c r="X92" s="5"/>
      <c r="Y92" s="5">
        <f t="shared" si="586"/>
        <v>0</v>
      </c>
      <c r="Z92" s="5">
        <v>5</v>
      </c>
      <c r="AA92" s="5">
        <f t="shared" si="587"/>
        <v>96432</v>
      </c>
      <c r="AB92" s="5"/>
      <c r="AC92" s="5">
        <f t="shared" si="588"/>
        <v>0</v>
      </c>
      <c r="AD92" s="11"/>
      <c r="AE92" s="5">
        <f t="shared" si="589"/>
        <v>0</v>
      </c>
      <c r="AF92" s="5"/>
      <c r="AG92" s="5">
        <f t="shared" si="590"/>
        <v>0</v>
      </c>
      <c r="AH92" s="11"/>
      <c r="AI92" s="11">
        <f t="shared" si="591"/>
        <v>0</v>
      </c>
      <c r="AJ92" s="5"/>
      <c r="AK92" s="5">
        <f t="shared" si="592"/>
        <v>0</v>
      </c>
      <c r="AL92" s="5"/>
      <c r="AM92" s="5">
        <f t="shared" si="593"/>
        <v>0</v>
      </c>
      <c r="AN92" s="5"/>
      <c r="AO92" s="5">
        <f t="shared" si="594"/>
        <v>0</v>
      </c>
      <c r="AP92" s="5"/>
      <c r="AQ92" s="5">
        <f t="shared" si="595"/>
        <v>0</v>
      </c>
      <c r="AR92" s="5"/>
      <c r="AS92" s="5">
        <f t="shared" si="596"/>
        <v>0</v>
      </c>
      <c r="AT92" s="5"/>
      <c r="AU92" s="5">
        <f t="shared" si="597"/>
        <v>0</v>
      </c>
      <c r="AV92" s="5"/>
      <c r="AW92" s="5">
        <f t="shared" si="598"/>
        <v>0</v>
      </c>
      <c r="AX92" s="5"/>
      <c r="AY92" s="5">
        <f t="shared" si="599"/>
        <v>0</v>
      </c>
      <c r="AZ92" s="5"/>
      <c r="BA92" s="5">
        <f t="shared" si="600"/>
        <v>0</v>
      </c>
      <c r="BB92" s="5"/>
      <c r="BC92" s="5">
        <f t="shared" si="601"/>
        <v>0</v>
      </c>
      <c r="BD92" s="5"/>
      <c r="BE92" s="5">
        <f t="shared" si="602"/>
        <v>0</v>
      </c>
      <c r="BF92" s="5"/>
      <c r="BG92" s="5">
        <f t="shared" si="603"/>
        <v>0</v>
      </c>
      <c r="BH92" s="5"/>
      <c r="BI92" s="5">
        <f t="shared" si="604"/>
        <v>0</v>
      </c>
      <c r="BJ92" s="5"/>
      <c r="BK92" s="5">
        <f t="shared" si="605"/>
        <v>0</v>
      </c>
      <c r="BL92" s="5"/>
      <c r="BM92" s="5">
        <f t="shared" si="606"/>
        <v>0</v>
      </c>
      <c r="BN92" s="5"/>
      <c r="BO92" s="5">
        <f t="shared" si="607"/>
        <v>0</v>
      </c>
      <c r="BP92" s="5"/>
      <c r="BQ92" s="5">
        <f t="shared" si="608"/>
        <v>0</v>
      </c>
      <c r="BR92" s="5"/>
      <c r="BS92" s="5">
        <f t="shared" si="609"/>
        <v>0</v>
      </c>
      <c r="BT92" s="5"/>
      <c r="BU92" s="5">
        <f t="shared" si="610"/>
        <v>0</v>
      </c>
      <c r="BV92" s="5"/>
      <c r="BW92" s="5">
        <f t="shared" si="611"/>
        <v>0</v>
      </c>
      <c r="BX92" s="5"/>
      <c r="BY92" s="5">
        <f t="shared" si="612"/>
        <v>0</v>
      </c>
      <c r="BZ92" s="5"/>
      <c r="CA92" s="5">
        <f t="shared" si="613"/>
        <v>0</v>
      </c>
      <c r="CB92" s="5"/>
      <c r="CC92" s="5">
        <f t="shared" si="614"/>
        <v>0</v>
      </c>
      <c r="CD92" s="5"/>
      <c r="CE92" s="5">
        <f t="shared" si="615"/>
        <v>0</v>
      </c>
      <c r="CF92" s="5"/>
      <c r="CG92" s="5">
        <f t="shared" si="616"/>
        <v>0</v>
      </c>
      <c r="CH92" s="5"/>
      <c r="CI92" s="5">
        <f t="shared" si="617"/>
        <v>0</v>
      </c>
      <c r="CJ92" s="5"/>
      <c r="CK92" s="5">
        <f t="shared" si="618"/>
        <v>0</v>
      </c>
      <c r="CL92" s="5"/>
      <c r="CM92" s="5">
        <f t="shared" si="619"/>
        <v>0</v>
      </c>
      <c r="CN92" s="5"/>
      <c r="CO92" s="5">
        <f t="shared" si="620"/>
        <v>0</v>
      </c>
      <c r="CP92" s="11"/>
      <c r="CQ92" s="5">
        <f t="shared" si="621"/>
        <v>0</v>
      </c>
      <c r="CR92" s="5"/>
      <c r="CS92" s="5">
        <f t="shared" si="622"/>
        <v>0</v>
      </c>
      <c r="CT92" s="5"/>
      <c r="CU92" s="5">
        <f t="shared" si="623"/>
        <v>0</v>
      </c>
      <c r="CV92" s="5"/>
      <c r="CW92" s="5">
        <f t="shared" si="624"/>
        <v>0</v>
      </c>
      <c r="CX92" s="5"/>
      <c r="CY92" s="5">
        <f t="shared" si="625"/>
        <v>0</v>
      </c>
      <c r="CZ92" s="5"/>
      <c r="DA92" s="5">
        <f t="shared" si="626"/>
        <v>0</v>
      </c>
      <c r="DB92" s="5"/>
      <c r="DC92" s="5">
        <f t="shared" si="627"/>
        <v>0</v>
      </c>
      <c r="DD92" s="5"/>
      <c r="DE92" s="5">
        <f t="shared" si="628"/>
        <v>0</v>
      </c>
      <c r="DF92" s="5"/>
      <c r="DG92" s="5">
        <f t="shared" si="629"/>
        <v>0</v>
      </c>
      <c r="DH92" s="5"/>
      <c r="DI92" s="5">
        <f t="shared" si="630"/>
        <v>0</v>
      </c>
      <c r="DJ92" s="5"/>
      <c r="DK92" s="5">
        <f t="shared" si="631"/>
        <v>0</v>
      </c>
      <c r="DL92" s="5"/>
      <c r="DM92" s="5">
        <f t="shared" si="632"/>
        <v>0</v>
      </c>
      <c r="DN92" s="11"/>
      <c r="DO92" s="5">
        <f t="shared" si="633"/>
        <v>0</v>
      </c>
      <c r="DP92" s="5"/>
      <c r="DQ92" s="5">
        <f t="shared" si="634"/>
        <v>0</v>
      </c>
      <c r="DR92" s="5"/>
      <c r="DS92" s="5">
        <f t="shared" si="635"/>
        <v>0</v>
      </c>
      <c r="DT92" s="5"/>
      <c r="DU92" s="5">
        <f t="shared" si="636"/>
        <v>0</v>
      </c>
      <c r="DV92" s="5"/>
      <c r="DW92" s="5">
        <f t="shared" si="637"/>
        <v>0</v>
      </c>
      <c r="DX92" s="11"/>
      <c r="DY92" s="5">
        <f t="shared" si="638"/>
        <v>0</v>
      </c>
      <c r="DZ92" s="5"/>
      <c r="EA92" s="5">
        <f t="shared" si="639"/>
        <v>0</v>
      </c>
      <c r="EB92" s="5"/>
      <c r="EC92" s="5">
        <f t="shared" si="640"/>
        <v>0</v>
      </c>
      <c r="ED92" s="5"/>
      <c r="EE92" s="5">
        <f t="shared" si="576"/>
        <v>0</v>
      </c>
      <c r="EF92" s="107"/>
      <c r="EG92" s="106">
        <f t="shared" si="577"/>
        <v>0</v>
      </c>
      <c r="EH92" s="108">
        <f t="shared" si="578"/>
        <v>205</v>
      </c>
      <c r="EI92" s="108">
        <f t="shared" si="578"/>
        <v>3953711.9999999995</v>
      </c>
    </row>
    <row r="93" spans="1:139" s="17" customFormat="1" ht="75" x14ac:dyDescent="0.25">
      <c r="A93" s="19"/>
      <c r="B93" s="19">
        <v>56</v>
      </c>
      <c r="C93" s="10" t="s">
        <v>241</v>
      </c>
      <c r="D93" s="9">
        <v>11480</v>
      </c>
      <c r="E93" s="4">
        <v>2.19</v>
      </c>
      <c r="F93" s="6">
        <v>1</v>
      </c>
      <c r="G93" s="6"/>
      <c r="H93" s="9">
        <v>1.4</v>
      </c>
      <c r="I93" s="9">
        <v>1.68</v>
      </c>
      <c r="J93" s="9">
        <v>2.23</v>
      </c>
      <c r="K93" s="9">
        <v>2.57</v>
      </c>
      <c r="L93" s="5">
        <v>0</v>
      </c>
      <c r="M93" s="5">
        <f t="shared" si="641"/>
        <v>0</v>
      </c>
      <c r="N93" s="5"/>
      <c r="O93" s="5">
        <f t="shared" si="582"/>
        <v>0</v>
      </c>
      <c r="P93" s="11">
        <v>120</v>
      </c>
      <c r="Q93" s="5">
        <f t="shared" si="583"/>
        <v>4223721.5999999996</v>
      </c>
      <c r="R93" s="5">
        <v>0</v>
      </c>
      <c r="S93" s="5">
        <f t="shared" si="584"/>
        <v>0</v>
      </c>
      <c r="T93" s="11"/>
      <c r="U93" s="11">
        <f t="shared" si="585"/>
        <v>0</v>
      </c>
      <c r="V93" s="5"/>
      <c r="W93" s="5">
        <f t="shared" si="642"/>
        <v>0</v>
      </c>
      <c r="X93" s="5">
        <v>0</v>
      </c>
      <c r="Y93" s="5">
        <f t="shared" si="586"/>
        <v>0</v>
      </c>
      <c r="Z93" s="5">
        <v>0</v>
      </c>
      <c r="AA93" s="5">
        <f t="shared" si="587"/>
        <v>0</v>
      </c>
      <c r="AB93" s="5"/>
      <c r="AC93" s="5">
        <f t="shared" si="588"/>
        <v>0</v>
      </c>
      <c r="AD93" s="11">
        <v>0</v>
      </c>
      <c r="AE93" s="5">
        <f t="shared" si="589"/>
        <v>0</v>
      </c>
      <c r="AF93" s="5"/>
      <c r="AG93" s="5">
        <f t="shared" si="590"/>
        <v>0</v>
      </c>
      <c r="AH93" s="11"/>
      <c r="AI93" s="11">
        <f t="shared" si="591"/>
        <v>0</v>
      </c>
      <c r="AJ93" s="5">
        <v>0</v>
      </c>
      <c r="AK93" s="5">
        <f t="shared" si="592"/>
        <v>0</v>
      </c>
      <c r="AL93" s="5"/>
      <c r="AM93" s="5">
        <f t="shared" si="593"/>
        <v>0</v>
      </c>
      <c r="AN93" s="5">
        <v>0</v>
      </c>
      <c r="AO93" s="5">
        <f t="shared" si="594"/>
        <v>0</v>
      </c>
      <c r="AP93" s="5"/>
      <c r="AQ93" s="5">
        <f t="shared" si="595"/>
        <v>0</v>
      </c>
      <c r="AR93" s="5"/>
      <c r="AS93" s="5">
        <f t="shared" si="596"/>
        <v>0</v>
      </c>
      <c r="AT93" s="5">
        <v>0</v>
      </c>
      <c r="AU93" s="5">
        <f t="shared" si="597"/>
        <v>0</v>
      </c>
      <c r="AV93" s="5"/>
      <c r="AW93" s="5">
        <f t="shared" si="598"/>
        <v>0</v>
      </c>
      <c r="AX93" s="5"/>
      <c r="AY93" s="5">
        <f t="shared" si="599"/>
        <v>0</v>
      </c>
      <c r="AZ93" s="5"/>
      <c r="BA93" s="5">
        <f t="shared" si="600"/>
        <v>0</v>
      </c>
      <c r="BB93" s="5"/>
      <c r="BC93" s="5">
        <f t="shared" si="601"/>
        <v>0</v>
      </c>
      <c r="BD93" s="5"/>
      <c r="BE93" s="5">
        <f t="shared" si="602"/>
        <v>0</v>
      </c>
      <c r="BF93" s="5"/>
      <c r="BG93" s="5">
        <f t="shared" si="603"/>
        <v>0</v>
      </c>
      <c r="BH93" s="5"/>
      <c r="BI93" s="5">
        <f t="shared" si="604"/>
        <v>0</v>
      </c>
      <c r="BJ93" s="5"/>
      <c r="BK93" s="5">
        <f t="shared" si="605"/>
        <v>0</v>
      </c>
      <c r="BL93" s="5"/>
      <c r="BM93" s="5">
        <f t="shared" si="606"/>
        <v>0</v>
      </c>
      <c r="BN93" s="5"/>
      <c r="BO93" s="5">
        <f t="shared" si="607"/>
        <v>0</v>
      </c>
      <c r="BP93" s="5"/>
      <c r="BQ93" s="5">
        <f t="shared" si="608"/>
        <v>0</v>
      </c>
      <c r="BR93" s="5"/>
      <c r="BS93" s="5">
        <f t="shared" si="609"/>
        <v>0</v>
      </c>
      <c r="BT93" s="5"/>
      <c r="BU93" s="5">
        <f t="shared" si="610"/>
        <v>0</v>
      </c>
      <c r="BV93" s="5">
        <v>0</v>
      </c>
      <c r="BW93" s="5">
        <f t="shared" si="611"/>
        <v>0</v>
      </c>
      <c r="BX93" s="5">
        <v>0</v>
      </c>
      <c r="BY93" s="5">
        <f t="shared" si="612"/>
        <v>0</v>
      </c>
      <c r="BZ93" s="5">
        <v>0</v>
      </c>
      <c r="CA93" s="5">
        <f t="shared" si="613"/>
        <v>0</v>
      </c>
      <c r="CB93" s="5">
        <v>0</v>
      </c>
      <c r="CC93" s="5">
        <f t="shared" si="614"/>
        <v>0</v>
      </c>
      <c r="CD93" s="5">
        <v>0</v>
      </c>
      <c r="CE93" s="5">
        <f t="shared" si="615"/>
        <v>0</v>
      </c>
      <c r="CF93" s="5"/>
      <c r="CG93" s="5">
        <f t="shared" si="616"/>
        <v>0</v>
      </c>
      <c r="CH93" s="5">
        <v>0</v>
      </c>
      <c r="CI93" s="5">
        <f t="shared" si="617"/>
        <v>0</v>
      </c>
      <c r="CJ93" s="5">
        <v>0</v>
      </c>
      <c r="CK93" s="5">
        <f t="shared" si="618"/>
        <v>0</v>
      </c>
      <c r="CL93" s="5">
        <v>0</v>
      </c>
      <c r="CM93" s="5">
        <f t="shared" si="619"/>
        <v>0</v>
      </c>
      <c r="CN93" s="5">
        <v>0</v>
      </c>
      <c r="CO93" s="5">
        <f t="shared" si="620"/>
        <v>0</v>
      </c>
      <c r="CP93" s="11">
        <v>0</v>
      </c>
      <c r="CQ93" s="5">
        <f t="shared" si="621"/>
        <v>0</v>
      </c>
      <c r="CR93" s="5"/>
      <c r="CS93" s="5">
        <f t="shared" si="622"/>
        <v>0</v>
      </c>
      <c r="CT93" s="5"/>
      <c r="CU93" s="5">
        <f t="shared" si="623"/>
        <v>0</v>
      </c>
      <c r="CV93" s="5">
        <v>0</v>
      </c>
      <c r="CW93" s="5">
        <f t="shared" si="624"/>
        <v>0</v>
      </c>
      <c r="CX93" s="5">
        <v>0</v>
      </c>
      <c r="CY93" s="5">
        <f t="shared" si="625"/>
        <v>0</v>
      </c>
      <c r="CZ93" s="5">
        <v>0</v>
      </c>
      <c r="DA93" s="5">
        <f t="shared" si="626"/>
        <v>0</v>
      </c>
      <c r="DB93" s="5">
        <v>0</v>
      </c>
      <c r="DC93" s="5">
        <f t="shared" si="627"/>
        <v>0</v>
      </c>
      <c r="DD93" s="5">
        <v>0</v>
      </c>
      <c r="DE93" s="5">
        <f t="shared" si="628"/>
        <v>0</v>
      </c>
      <c r="DF93" s="5">
        <v>0</v>
      </c>
      <c r="DG93" s="5">
        <f t="shared" si="629"/>
        <v>0</v>
      </c>
      <c r="DH93" s="5">
        <v>0</v>
      </c>
      <c r="DI93" s="5">
        <f t="shared" si="630"/>
        <v>0</v>
      </c>
      <c r="DJ93" s="5"/>
      <c r="DK93" s="5">
        <f t="shared" si="631"/>
        <v>0</v>
      </c>
      <c r="DL93" s="5"/>
      <c r="DM93" s="5">
        <f t="shared" si="632"/>
        <v>0</v>
      </c>
      <c r="DN93" s="11"/>
      <c r="DO93" s="5">
        <f t="shared" si="633"/>
        <v>0</v>
      </c>
      <c r="DP93" s="5">
        <v>0</v>
      </c>
      <c r="DQ93" s="5">
        <f t="shared" si="634"/>
        <v>0</v>
      </c>
      <c r="DR93" s="5">
        <v>0</v>
      </c>
      <c r="DS93" s="5">
        <f t="shared" si="635"/>
        <v>0</v>
      </c>
      <c r="DT93" s="5">
        <v>0</v>
      </c>
      <c r="DU93" s="5">
        <f t="shared" si="636"/>
        <v>0</v>
      </c>
      <c r="DV93" s="5"/>
      <c r="DW93" s="5">
        <f t="shared" si="637"/>
        <v>0</v>
      </c>
      <c r="DX93" s="11"/>
      <c r="DY93" s="5">
        <f t="shared" si="638"/>
        <v>0</v>
      </c>
      <c r="DZ93" s="5"/>
      <c r="EA93" s="5">
        <f t="shared" si="639"/>
        <v>0</v>
      </c>
      <c r="EB93" s="5"/>
      <c r="EC93" s="5">
        <f t="shared" si="640"/>
        <v>0</v>
      </c>
      <c r="ED93" s="5"/>
      <c r="EE93" s="5">
        <f t="shared" si="576"/>
        <v>0</v>
      </c>
      <c r="EF93" s="107"/>
      <c r="EG93" s="106">
        <f t="shared" si="577"/>
        <v>0</v>
      </c>
      <c r="EH93" s="108">
        <f t="shared" si="578"/>
        <v>120</v>
      </c>
      <c r="EI93" s="108">
        <f t="shared" si="578"/>
        <v>4223721.5999999996</v>
      </c>
    </row>
    <row r="94" spans="1:139" s="17" customFormat="1" ht="75" x14ac:dyDescent="0.25">
      <c r="A94" s="19"/>
      <c r="B94" s="19">
        <v>57</v>
      </c>
      <c r="C94" s="10" t="s">
        <v>242</v>
      </c>
      <c r="D94" s="9">
        <v>11480</v>
      </c>
      <c r="E94" s="4">
        <v>3.65</v>
      </c>
      <c r="F94" s="6">
        <v>1</v>
      </c>
      <c r="G94" s="6"/>
      <c r="H94" s="9">
        <v>1.4</v>
      </c>
      <c r="I94" s="9">
        <v>1.68</v>
      </c>
      <c r="J94" s="9">
        <v>2.23</v>
      </c>
      <c r="K94" s="9">
        <v>2.57</v>
      </c>
      <c r="L94" s="5"/>
      <c r="M94" s="5">
        <f t="shared" si="641"/>
        <v>0</v>
      </c>
      <c r="N94" s="5"/>
      <c r="O94" s="5">
        <f t="shared" si="582"/>
        <v>0</v>
      </c>
      <c r="P94" s="11">
        <v>290</v>
      </c>
      <c r="Q94" s="5">
        <f t="shared" si="583"/>
        <v>17012212</v>
      </c>
      <c r="R94" s="5"/>
      <c r="S94" s="5">
        <f t="shared" si="584"/>
        <v>0</v>
      </c>
      <c r="T94" s="11"/>
      <c r="U94" s="11">
        <f t="shared" si="585"/>
        <v>0</v>
      </c>
      <c r="V94" s="5"/>
      <c r="W94" s="5">
        <f t="shared" si="642"/>
        <v>0</v>
      </c>
      <c r="X94" s="5"/>
      <c r="Y94" s="5">
        <f t="shared" si="586"/>
        <v>0</v>
      </c>
      <c r="Z94" s="5"/>
      <c r="AA94" s="5">
        <f t="shared" si="587"/>
        <v>0</v>
      </c>
      <c r="AB94" s="5"/>
      <c r="AC94" s="5">
        <f t="shared" si="588"/>
        <v>0</v>
      </c>
      <c r="AD94" s="11"/>
      <c r="AE94" s="5">
        <f t="shared" si="589"/>
        <v>0</v>
      </c>
      <c r="AF94" s="5"/>
      <c r="AG94" s="5">
        <f t="shared" si="590"/>
        <v>0</v>
      </c>
      <c r="AH94" s="11"/>
      <c r="AI94" s="11">
        <f t="shared" si="591"/>
        <v>0</v>
      </c>
      <c r="AJ94" s="5"/>
      <c r="AK94" s="5">
        <f t="shared" si="592"/>
        <v>0</v>
      </c>
      <c r="AL94" s="5"/>
      <c r="AM94" s="5">
        <f t="shared" si="593"/>
        <v>0</v>
      </c>
      <c r="AN94" s="5"/>
      <c r="AO94" s="5">
        <f t="shared" si="594"/>
        <v>0</v>
      </c>
      <c r="AP94" s="5"/>
      <c r="AQ94" s="5">
        <f t="shared" si="595"/>
        <v>0</v>
      </c>
      <c r="AR94" s="5"/>
      <c r="AS94" s="5">
        <f t="shared" si="596"/>
        <v>0</v>
      </c>
      <c r="AT94" s="5"/>
      <c r="AU94" s="5">
        <f t="shared" si="597"/>
        <v>0</v>
      </c>
      <c r="AV94" s="5"/>
      <c r="AW94" s="5">
        <f t="shared" si="598"/>
        <v>0</v>
      </c>
      <c r="AX94" s="5"/>
      <c r="AY94" s="5">
        <f t="shared" si="599"/>
        <v>0</v>
      </c>
      <c r="AZ94" s="5"/>
      <c r="BA94" s="5">
        <f t="shared" si="600"/>
        <v>0</v>
      </c>
      <c r="BB94" s="5"/>
      <c r="BC94" s="5">
        <f t="shared" si="601"/>
        <v>0</v>
      </c>
      <c r="BD94" s="5"/>
      <c r="BE94" s="5">
        <f t="shared" si="602"/>
        <v>0</v>
      </c>
      <c r="BF94" s="5"/>
      <c r="BG94" s="5">
        <f t="shared" si="603"/>
        <v>0</v>
      </c>
      <c r="BH94" s="5"/>
      <c r="BI94" s="5">
        <f t="shared" si="604"/>
        <v>0</v>
      </c>
      <c r="BJ94" s="5"/>
      <c r="BK94" s="5">
        <f t="shared" si="605"/>
        <v>0</v>
      </c>
      <c r="BL94" s="5"/>
      <c r="BM94" s="5">
        <f t="shared" si="606"/>
        <v>0</v>
      </c>
      <c r="BN94" s="5"/>
      <c r="BO94" s="5">
        <f t="shared" si="607"/>
        <v>0</v>
      </c>
      <c r="BP94" s="5"/>
      <c r="BQ94" s="5">
        <f t="shared" si="608"/>
        <v>0</v>
      </c>
      <c r="BR94" s="5"/>
      <c r="BS94" s="5">
        <f t="shared" si="609"/>
        <v>0</v>
      </c>
      <c r="BT94" s="5"/>
      <c r="BU94" s="5">
        <f t="shared" si="610"/>
        <v>0</v>
      </c>
      <c r="BV94" s="5"/>
      <c r="BW94" s="5">
        <f t="shared" si="611"/>
        <v>0</v>
      </c>
      <c r="BX94" s="5"/>
      <c r="BY94" s="5">
        <f t="shared" si="612"/>
        <v>0</v>
      </c>
      <c r="BZ94" s="5"/>
      <c r="CA94" s="5">
        <f t="shared" si="613"/>
        <v>0</v>
      </c>
      <c r="CB94" s="5"/>
      <c r="CC94" s="5">
        <f t="shared" si="614"/>
        <v>0</v>
      </c>
      <c r="CD94" s="5"/>
      <c r="CE94" s="5">
        <f t="shared" si="615"/>
        <v>0</v>
      </c>
      <c r="CF94" s="5"/>
      <c r="CG94" s="5">
        <f t="shared" si="616"/>
        <v>0</v>
      </c>
      <c r="CH94" s="5"/>
      <c r="CI94" s="5">
        <f t="shared" si="617"/>
        <v>0</v>
      </c>
      <c r="CJ94" s="5"/>
      <c r="CK94" s="5">
        <f t="shared" si="618"/>
        <v>0</v>
      </c>
      <c r="CL94" s="5"/>
      <c r="CM94" s="5">
        <f t="shared" si="619"/>
        <v>0</v>
      </c>
      <c r="CN94" s="5"/>
      <c r="CO94" s="5">
        <f t="shared" si="620"/>
        <v>0</v>
      </c>
      <c r="CP94" s="11"/>
      <c r="CQ94" s="5">
        <f t="shared" si="621"/>
        <v>0</v>
      </c>
      <c r="CR94" s="5"/>
      <c r="CS94" s="5">
        <f t="shared" si="622"/>
        <v>0</v>
      </c>
      <c r="CT94" s="5"/>
      <c r="CU94" s="5">
        <f t="shared" si="623"/>
        <v>0</v>
      </c>
      <c r="CV94" s="5"/>
      <c r="CW94" s="5">
        <f t="shared" si="624"/>
        <v>0</v>
      </c>
      <c r="CX94" s="5"/>
      <c r="CY94" s="5">
        <f t="shared" si="625"/>
        <v>0</v>
      </c>
      <c r="CZ94" s="5"/>
      <c r="DA94" s="5">
        <f t="shared" si="626"/>
        <v>0</v>
      </c>
      <c r="DB94" s="5"/>
      <c r="DC94" s="5">
        <f t="shared" si="627"/>
        <v>0</v>
      </c>
      <c r="DD94" s="5"/>
      <c r="DE94" s="5">
        <f t="shared" si="628"/>
        <v>0</v>
      </c>
      <c r="DF94" s="5"/>
      <c r="DG94" s="5">
        <f t="shared" si="629"/>
        <v>0</v>
      </c>
      <c r="DH94" s="5"/>
      <c r="DI94" s="5">
        <f t="shared" si="630"/>
        <v>0</v>
      </c>
      <c r="DJ94" s="5"/>
      <c r="DK94" s="5">
        <f t="shared" si="631"/>
        <v>0</v>
      </c>
      <c r="DL94" s="5"/>
      <c r="DM94" s="5">
        <f t="shared" si="632"/>
        <v>0</v>
      </c>
      <c r="DN94" s="11"/>
      <c r="DO94" s="5">
        <f t="shared" si="633"/>
        <v>0</v>
      </c>
      <c r="DP94" s="5"/>
      <c r="DQ94" s="5">
        <f t="shared" si="634"/>
        <v>0</v>
      </c>
      <c r="DR94" s="5"/>
      <c r="DS94" s="5">
        <f t="shared" si="635"/>
        <v>0</v>
      </c>
      <c r="DT94" s="5"/>
      <c r="DU94" s="5">
        <f t="shared" si="636"/>
        <v>0</v>
      </c>
      <c r="DV94" s="5"/>
      <c r="DW94" s="5">
        <f t="shared" si="637"/>
        <v>0</v>
      </c>
      <c r="DX94" s="11"/>
      <c r="DY94" s="5">
        <f t="shared" si="638"/>
        <v>0</v>
      </c>
      <c r="DZ94" s="5"/>
      <c r="EA94" s="5">
        <f t="shared" si="639"/>
        <v>0</v>
      </c>
      <c r="EB94" s="5"/>
      <c r="EC94" s="5">
        <f t="shared" si="640"/>
        <v>0</v>
      </c>
      <c r="ED94" s="5"/>
      <c r="EE94" s="5">
        <f t="shared" si="576"/>
        <v>0</v>
      </c>
      <c r="EF94" s="107"/>
      <c r="EG94" s="106">
        <f t="shared" si="577"/>
        <v>0</v>
      </c>
      <c r="EH94" s="108">
        <f t="shared" si="578"/>
        <v>290</v>
      </c>
      <c r="EI94" s="108">
        <f t="shared" si="578"/>
        <v>17012212</v>
      </c>
    </row>
    <row r="95" spans="1:139" s="17" customFormat="1" ht="75" x14ac:dyDescent="0.25">
      <c r="A95" s="19"/>
      <c r="B95" s="19">
        <v>58</v>
      </c>
      <c r="C95" s="10" t="s">
        <v>243</v>
      </c>
      <c r="D95" s="9">
        <v>11480</v>
      </c>
      <c r="E95" s="4">
        <v>5.05</v>
      </c>
      <c r="F95" s="6">
        <v>1</v>
      </c>
      <c r="G95" s="6"/>
      <c r="H95" s="9">
        <v>1.4</v>
      </c>
      <c r="I95" s="9">
        <v>1.68</v>
      </c>
      <c r="J95" s="9">
        <v>2.23</v>
      </c>
      <c r="K95" s="9">
        <v>2.57</v>
      </c>
      <c r="L95" s="5"/>
      <c r="M95" s="5">
        <f t="shared" si="641"/>
        <v>0</v>
      </c>
      <c r="N95" s="5"/>
      <c r="O95" s="5">
        <f t="shared" si="582"/>
        <v>0</v>
      </c>
      <c r="P95" s="11">
        <v>300</v>
      </c>
      <c r="Q95" s="5">
        <f t="shared" si="583"/>
        <v>24349080</v>
      </c>
      <c r="R95" s="5"/>
      <c r="S95" s="5">
        <f t="shared" si="584"/>
        <v>0</v>
      </c>
      <c r="T95" s="11"/>
      <c r="U95" s="11">
        <f t="shared" si="585"/>
        <v>0</v>
      </c>
      <c r="V95" s="5"/>
      <c r="W95" s="5">
        <f t="shared" si="642"/>
        <v>0</v>
      </c>
      <c r="X95" s="5"/>
      <c r="Y95" s="5">
        <f t="shared" si="586"/>
        <v>0</v>
      </c>
      <c r="Z95" s="5"/>
      <c r="AA95" s="5">
        <f t="shared" si="587"/>
        <v>0</v>
      </c>
      <c r="AB95" s="5"/>
      <c r="AC95" s="5">
        <f t="shared" si="588"/>
        <v>0</v>
      </c>
      <c r="AD95" s="11"/>
      <c r="AE95" s="5">
        <f t="shared" si="589"/>
        <v>0</v>
      </c>
      <c r="AF95" s="5"/>
      <c r="AG95" s="5">
        <f t="shared" si="590"/>
        <v>0</v>
      </c>
      <c r="AH95" s="11"/>
      <c r="AI95" s="11">
        <f t="shared" si="591"/>
        <v>0</v>
      </c>
      <c r="AJ95" s="5"/>
      <c r="AK95" s="5">
        <f t="shared" si="592"/>
        <v>0</v>
      </c>
      <c r="AL95" s="5"/>
      <c r="AM95" s="5">
        <f t="shared" si="593"/>
        <v>0</v>
      </c>
      <c r="AN95" s="5"/>
      <c r="AO95" s="5">
        <f t="shared" si="594"/>
        <v>0</v>
      </c>
      <c r="AP95" s="5"/>
      <c r="AQ95" s="5">
        <f t="shared" si="595"/>
        <v>0</v>
      </c>
      <c r="AR95" s="5"/>
      <c r="AS95" s="5">
        <f t="shared" si="596"/>
        <v>0</v>
      </c>
      <c r="AT95" s="5"/>
      <c r="AU95" s="5">
        <f t="shared" si="597"/>
        <v>0</v>
      </c>
      <c r="AV95" s="5"/>
      <c r="AW95" s="5">
        <f t="shared" si="598"/>
        <v>0</v>
      </c>
      <c r="AX95" s="5"/>
      <c r="AY95" s="5">
        <f t="shared" si="599"/>
        <v>0</v>
      </c>
      <c r="AZ95" s="5"/>
      <c r="BA95" s="5">
        <f t="shared" si="600"/>
        <v>0</v>
      </c>
      <c r="BB95" s="5"/>
      <c r="BC95" s="5">
        <f t="shared" si="601"/>
        <v>0</v>
      </c>
      <c r="BD95" s="5"/>
      <c r="BE95" s="5">
        <f t="shared" si="602"/>
        <v>0</v>
      </c>
      <c r="BF95" s="5"/>
      <c r="BG95" s="5">
        <f t="shared" si="603"/>
        <v>0</v>
      </c>
      <c r="BH95" s="5"/>
      <c r="BI95" s="5">
        <f t="shared" si="604"/>
        <v>0</v>
      </c>
      <c r="BJ95" s="5"/>
      <c r="BK95" s="5">
        <f t="shared" si="605"/>
        <v>0</v>
      </c>
      <c r="BL95" s="5"/>
      <c r="BM95" s="5">
        <f t="shared" si="606"/>
        <v>0</v>
      </c>
      <c r="BN95" s="5"/>
      <c r="BO95" s="5">
        <f t="shared" si="607"/>
        <v>0</v>
      </c>
      <c r="BP95" s="5"/>
      <c r="BQ95" s="5">
        <f t="shared" si="608"/>
        <v>0</v>
      </c>
      <c r="BR95" s="5"/>
      <c r="BS95" s="5">
        <f t="shared" si="609"/>
        <v>0</v>
      </c>
      <c r="BT95" s="5"/>
      <c r="BU95" s="5">
        <f t="shared" si="610"/>
        <v>0</v>
      </c>
      <c r="BV95" s="5"/>
      <c r="BW95" s="5">
        <f t="shared" si="611"/>
        <v>0</v>
      </c>
      <c r="BX95" s="5"/>
      <c r="BY95" s="5">
        <f t="shared" si="612"/>
        <v>0</v>
      </c>
      <c r="BZ95" s="5"/>
      <c r="CA95" s="5">
        <f t="shared" si="613"/>
        <v>0</v>
      </c>
      <c r="CB95" s="5"/>
      <c r="CC95" s="5">
        <f t="shared" si="614"/>
        <v>0</v>
      </c>
      <c r="CD95" s="5"/>
      <c r="CE95" s="5">
        <f t="shared" si="615"/>
        <v>0</v>
      </c>
      <c r="CF95" s="5"/>
      <c r="CG95" s="5">
        <f t="shared" si="616"/>
        <v>0</v>
      </c>
      <c r="CH95" s="5"/>
      <c r="CI95" s="5">
        <f t="shared" si="617"/>
        <v>0</v>
      </c>
      <c r="CJ95" s="5"/>
      <c r="CK95" s="5">
        <f t="shared" si="618"/>
        <v>0</v>
      </c>
      <c r="CL95" s="5"/>
      <c r="CM95" s="5">
        <f t="shared" si="619"/>
        <v>0</v>
      </c>
      <c r="CN95" s="5"/>
      <c r="CO95" s="5">
        <f t="shared" si="620"/>
        <v>0</v>
      </c>
      <c r="CP95" s="11"/>
      <c r="CQ95" s="5">
        <f t="shared" si="621"/>
        <v>0</v>
      </c>
      <c r="CR95" s="5"/>
      <c r="CS95" s="5">
        <f t="shared" si="622"/>
        <v>0</v>
      </c>
      <c r="CT95" s="5"/>
      <c r="CU95" s="5">
        <f t="shared" si="623"/>
        <v>0</v>
      </c>
      <c r="CV95" s="5"/>
      <c r="CW95" s="5">
        <f t="shared" si="624"/>
        <v>0</v>
      </c>
      <c r="CX95" s="5"/>
      <c r="CY95" s="5">
        <f t="shared" si="625"/>
        <v>0</v>
      </c>
      <c r="CZ95" s="5"/>
      <c r="DA95" s="5">
        <f t="shared" si="626"/>
        <v>0</v>
      </c>
      <c r="DB95" s="5"/>
      <c r="DC95" s="5">
        <f t="shared" si="627"/>
        <v>0</v>
      </c>
      <c r="DD95" s="5"/>
      <c r="DE95" s="5">
        <f t="shared" si="628"/>
        <v>0</v>
      </c>
      <c r="DF95" s="5"/>
      <c r="DG95" s="5">
        <f t="shared" si="629"/>
        <v>0</v>
      </c>
      <c r="DH95" s="5"/>
      <c r="DI95" s="5">
        <f t="shared" si="630"/>
        <v>0</v>
      </c>
      <c r="DJ95" s="5"/>
      <c r="DK95" s="5">
        <f t="shared" si="631"/>
        <v>0</v>
      </c>
      <c r="DL95" s="5"/>
      <c r="DM95" s="5">
        <f t="shared" si="632"/>
        <v>0</v>
      </c>
      <c r="DN95" s="11"/>
      <c r="DO95" s="5">
        <f t="shared" si="633"/>
        <v>0</v>
      </c>
      <c r="DP95" s="5"/>
      <c r="DQ95" s="5">
        <f t="shared" si="634"/>
        <v>0</v>
      </c>
      <c r="DR95" s="5"/>
      <c r="DS95" s="5">
        <f t="shared" si="635"/>
        <v>0</v>
      </c>
      <c r="DT95" s="5"/>
      <c r="DU95" s="5">
        <f t="shared" si="636"/>
        <v>0</v>
      </c>
      <c r="DV95" s="5"/>
      <c r="DW95" s="5">
        <f t="shared" si="637"/>
        <v>0</v>
      </c>
      <c r="DX95" s="11"/>
      <c r="DY95" s="5">
        <f t="shared" si="638"/>
        <v>0</v>
      </c>
      <c r="DZ95" s="5"/>
      <c r="EA95" s="5">
        <f t="shared" si="639"/>
        <v>0</v>
      </c>
      <c r="EB95" s="5"/>
      <c r="EC95" s="5">
        <f t="shared" si="640"/>
        <v>0</v>
      </c>
      <c r="ED95" s="5"/>
      <c r="EE95" s="5">
        <f t="shared" si="576"/>
        <v>0</v>
      </c>
      <c r="EF95" s="107"/>
      <c r="EG95" s="106">
        <f t="shared" si="577"/>
        <v>0</v>
      </c>
      <c r="EH95" s="108">
        <f t="shared" si="578"/>
        <v>300</v>
      </c>
      <c r="EI95" s="108">
        <f t="shared" si="578"/>
        <v>24349080</v>
      </c>
    </row>
    <row r="96" spans="1:139" s="17" customFormat="1" ht="75" x14ac:dyDescent="0.25">
      <c r="A96" s="19"/>
      <c r="B96" s="19">
        <v>59</v>
      </c>
      <c r="C96" s="10" t="s">
        <v>244</v>
      </c>
      <c r="D96" s="9">
        <v>11480</v>
      </c>
      <c r="E96" s="4">
        <v>7.06</v>
      </c>
      <c r="F96" s="6">
        <v>1</v>
      </c>
      <c r="G96" s="6"/>
      <c r="H96" s="9">
        <v>1.4</v>
      </c>
      <c r="I96" s="9">
        <v>1.68</v>
      </c>
      <c r="J96" s="9">
        <v>2.23</v>
      </c>
      <c r="K96" s="9">
        <v>2.57</v>
      </c>
      <c r="L96" s="5"/>
      <c r="M96" s="5">
        <f t="shared" si="641"/>
        <v>0</v>
      </c>
      <c r="N96" s="5"/>
      <c r="O96" s="5">
        <f t="shared" si="582"/>
        <v>0</v>
      </c>
      <c r="P96" s="11">
        <v>80</v>
      </c>
      <c r="Q96" s="5">
        <f t="shared" si="583"/>
        <v>9077465.5999999996</v>
      </c>
      <c r="R96" s="5"/>
      <c r="S96" s="5">
        <f t="shared" si="584"/>
        <v>0</v>
      </c>
      <c r="T96" s="11"/>
      <c r="U96" s="11">
        <f t="shared" si="585"/>
        <v>0</v>
      </c>
      <c r="V96" s="5"/>
      <c r="W96" s="5">
        <f t="shared" si="642"/>
        <v>0</v>
      </c>
      <c r="X96" s="5"/>
      <c r="Y96" s="5">
        <f t="shared" si="586"/>
        <v>0</v>
      </c>
      <c r="Z96" s="5"/>
      <c r="AA96" s="5">
        <f t="shared" si="587"/>
        <v>0</v>
      </c>
      <c r="AB96" s="5"/>
      <c r="AC96" s="5">
        <f t="shared" si="588"/>
        <v>0</v>
      </c>
      <c r="AD96" s="11"/>
      <c r="AE96" s="5">
        <f t="shared" si="589"/>
        <v>0</v>
      </c>
      <c r="AF96" s="5"/>
      <c r="AG96" s="5">
        <f t="shared" si="590"/>
        <v>0</v>
      </c>
      <c r="AH96" s="11"/>
      <c r="AI96" s="11">
        <f t="shared" si="591"/>
        <v>0</v>
      </c>
      <c r="AJ96" s="5"/>
      <c r="AK96" s="5">
        <f t="shared" si="592"/>
        <v>0</v>
      </c>
      <c r="AL96" s="5"/>
      <c r="AM96" s="5">
        <f t="shared" si="593"/>
        <v>0</v>
      </c>
      <c r="AN96" s="5"/>
      <c r="AO96" s="5">
        <f t="shared" si="594"/>
        <v>0</v>
      </c>
      <c r="AP96" s="5"/>
      <c r="AQ96" s="5">
        <f t="shared" si="595"/>
        <v>0</v>
      </c>
      <c r="AR96" s="5"/>
      <c r="AS96" s="5">
        <f t="shared" si="596"/>
        <v>0</v>
      </c>
      <c r="AT96" s="5"/>
      <c r="AU96" s="5">
        <f t="shared" si="597"/>
        <v>0</v>
      </c>
      <c r="AV96" s="5"/>
      <c r="AW96" s="5">
        <f t="shared" si="598"/>
        <v>0</v>
      </c>
      <c r="AX96" s="5"/>
      <c r="AY96" s="5">
        <f t="shared" si="599"/>
        <v>0</v>
      </c>
      <c r="AZ96" s="5"/>
      <c r="BA96" s="5">
        <f t="shared" si="600"/>
        <v>0</v>
      </c>
      <c r="BB96" s="5"/>
      <c r="BC96" s="5">
        <f t="shared" si="601"/>
        <v>0</v>
      </c>
      <c r="BD96" s="5"/>
      <c r="BE96" s="5">
        <f t="shared" si="602"/>
        <v>0</v>
      </c>
      <c r="BF96" s="5"/>
      <c r="BG96" s="5">
        <f t="shared" si="603"/>
        <v>0</v>
      </c>
      <c r="BH96" s="5"/>
      <c r="BI96" s="5">
        <f t="shared" si="604"/>
        <v>0</v>
      </c>
      <c r="BJ96" s="5"/>
      <c r="BK96" s="5">
        <f t="shared" si="605"/>
        <v>0</v>
      </c>
      <c r="BL96" s="5"/>
      <c r="BM96" s="5">
        <f t="shared" si="606"/>
        <v>0</v>
      </c>
      <c r="BN96" s="5"/>
      <c r="BO96" s="5">
        <f t="shared" si="607"/>
        <v>0</v>
      </c>
      <c r="BP96" s="5"/>
      <c r="BQ96" s="5">
        <f t="shared" si="608"/>
        <v>0</v>
      </c>
      <c r="BR96" s="5"/>
      <c r="BS96" s="5">
        <f t="shared" si="609"/>
        <v>0</v>
      </c>
      <c r="BT96" s="5"/>
      <c r="BU96" s="5">
        <f t="shared" si="610"/>
        <v>0</v>
      </c>
      <c r="BV96" s="5"/>
      <c r="BW96" s="5">
        <f t="shared" si="611"/>
        <v>0</v>
      </c>
      <c r="BX96" s="5"/>
      <c r="BY96" s="5">
        <f t="shared" si="612"/>
        <v>0</v>
      </c>
      <c r="BZ96" s="5"/>
      <c r="CA96" s="5">
        <f t="shared" si="613"/>
        <v>0</v>
      </c>
      <c r="CB96" s="5"/>
      <c r="CC96" s="5">
        <f t="shared" si="614"/>
        <v>0</v>
      </c>
      <c r="CD96" s="5"/>
      <c r="CE96" s="5">
        <f t="shared" si="615"/>
        <v>0</v>
      </c>
      <c r="CF96" s="5"/>
      <c r="CG96" s="5">
        <f t="shared" si="616"/>
        <v>0</v>
      </c>
      <c r="CH96" s="5"/>
      <c r="CI96" s="5">
        <f t="shared" si="617"/>
        <v>0</v>
      </c>
      <c r="CJ96" s="5"/>
      <c r="CK96" s="5">
        <f t="shared" si="618"/>
        <v>0</v>
      </c>
      <c r="CL96" s="5"/>
      <c r="CM96" s="5">
        <f t="shared" si="619"/>
        <v>0</v>
      </c>
      <c r="CN96" s="5"/>
      <c r="CO96" s="5">
        <f t="shared" si="620"/>
        <v>0</v>
      </c>
      <c r="CP96" s="11"/>
      <c r="CQ96" s="5">
        <f t="shared" si="621"/>
        <v>0</v>
      </c>
      <c r="CR96" s="5"/>
      <c r="CS96" s="5">
        <f t="shared" si="622"/>
        <v>0</v>
      </c>
      <c r="CT96" s="5"/>
      <c r="CU96" s="5">
        <f t="shared" si="623"/>
        <v>0</v>
      </c>
      <c r="CV96" s="5"/>
      <c r="CW96" s="5">
        <f t="shared" si="624"/>
        <v>0</v>
      </c>
      <c r="CX96" s="5"/>
      <c r="CY96" s="5">
        <f t="shared" si="625"/>
        <v>0</v>
      </c>
      <c r="CZ96" s="5"/>
      <c r="DA96" s="5">
        <f t="shared" si="626"/>
        <v>0</v>
      </c>
      <c r="DB96" s="5"/>
      <c r="DC96" s="5">
        <f t="shared" si="627"/>
        <v>0</v>
      </c>
      <c r="DD96" s="5"/>
      <c r="DE96" s="5">
        <f t="shared" si="628"/>
        <v>0</v>
      </c>
      <c r="DF96" s="5"/>
      <c r="DG96" s="5">
        <f t="shared" si="629"/>
        <v>0</v>
      </c>
      <c r="DH96" s="5"/>
      <c r="DI96" s="5">
        <f t="shared" si="630"/>
        <v>0</v>
      </c>
      <c r="DJ96" s="5"/>
      <c r="DK96" s="5">
        <f t="shared" si="631"/>
        <v>0</v>
      </c>
      <c r="DL96" s="5"/>
      <c r="DM96" s="5">
        <f t="shared" si="632"/>
        <v>0</v>
      </c>
      <c r="DN96" s="11"/>
      <c r="DO96" s="5">
        <f t="shared" si="633"/>
        <v>0</v>
      </c>
      <c r="DP96" s="5"/>
      <c r="DQ96" s="5">
        <f t="shared" si="634"/>
        <v>0</v>
      </c>
      <c r="DR96" s="5"/>
      <c r="DS96" s="5">
        <f t="shared" si="635"/>
        <v>0</v>
      </c>
      <c r="DT96" s="5"/>
      <c r="DU96" s="5">
        <f t="shared" si="636"/>
        <v>0</v>
      </c>
      <c r="DV96" s="5"/>
      <c r="DW96" s="5">
        <f t="shared" si="637"/>
        <v>0</v>
      </c>
      <c r="DX96" s="11"/>
      <c r="DY96" s="5">
        <f t="shared" si="638"/>
        <v>0</v>
      </c>
      <c r="DZ96" s="5"/>
      <c r="EA96" s="5">
        <f t="shared" si="639"/>
        <v>0</v>
      </c>
      <c r="EB96" s="5"/>
      <c r="EC96" s="5">
        <f t="shared" si="640"/>
        <v>0</v>
      </c>
      <c r="ED96" s="5"/>
      <c r="EE96" s="5">
        <f t="shared" si="576"/>
        <v>0</v>
      </c>
      <c r="EF96" s="107"/>
      <c r="EG96" s="106">
        <f t="shared" si="577"/>
        <v>0</v>
      </c>
      <c r="EH96" s="108">
        <f t="shared" si="578"/>
        <v>80</v>
      </c>
      <c r="EI96" s="108">
        <f t="shared" si="578"/>
        <v>9077465.5999999996</v>
      </c>
    </row>
    <row r="97" spans="1:139" s="109" customFormat="1" ht="75" x14ac:dyDescent="0.25">
      <c r="A97" s="19"/>
      <c r="B97" s="19">
        <v>60</v>
      </c>
      <c r="C97" s="10" t="s">
        <v>245</v>
      </c>
      <c r="D97" s="9">
        <v>11480</v>
      </c>
      <c r="E97" s="4">
        <v>8.92</v>
      </c>
      <c r="F97" s="6">
        <v>1</v>
      </c>
      <c r="G97" s="6"/>
      <c r="H97" s="9">
        <v>1.4</v>
      </c>
      <c r="I97" s="9">
        <v>1.68</v>
      </c>
      <c r="J97" s="9">
        <v>2.23</v>
      </c>
      <c r="K97" s="9">
        <v>2.57</v>
      </c>
      <c r="L97" s="5"/>
      <c r="M97" s="5">
        <f t="shared" si="641"/>
        <v>0</v>
      </c>
      <c r="N97" s="5"/>
      <c r="O97" s="5">
        <f t="shared" si="582"/>
        <v>0</v>
      </c>
      <c r="P97" s="11">
        <v>14</v>
      </c>
      <c r="Q97" s="5">
        <f t="shared" si="583"/>
        <v>2007071.3599999996</v>
      </c>
      <c r="R97" s="5"/>
      <c r="S97" s="5">
        <f t="shared" si="584"/>
        <v>0</v>
      </c>
      <c r="T97" s="11"/>
      <c r="U97" s="11">
        <f t="shared" si="585"/>
        <v>0</v>
      </c>
      <c r="V97" s="5"/>
      <c r="W97" s="5">
        <f t="shared" si="642"/>
        <v>0</v>
      </c>
      <c r="X97" s="5"/>
      <c r="Y97" s="5">
        <f t="shared" si="586"/>
        <v>0</v>
      </c>
      <c r="Z97" s="5"/>
      <c r="AA97" s="5">
        <f t="shared" si="587"/>
        <v>0</v>
      </c>
      <c r="AB97" s="5"/>
      <c r="AC97" s="5">
        <f t="shared" si="588"/>
        <v>0</v>
      </c>
      <c r="AD97" s="11"/>
      <c r="AE97" s="5">
        <f t="shared" si="589"/>
        <v>0</v>
      </c>
      <c r="AF97" s="5"/>
      <c r="AG97" s="5">
        <f t="shared" si="590"/>
        <v>0</v>
      </c>
      <c r="AH97" s="11"/>
      <c r="AI97" s="11">
        <f t="shared" si="591"/>
        <v>0</v>
      </c>
      <c r="AJ97" s="5"/>
      <c r="AK97" s="5">
        <f t="shared" si="592"/>
        <v>0</v>
      </c>
      <c r="AL97" s="7"/>
      <c r="AM97" s="5">
        <f t="shared" si="593"/>
        <v>0</v>
      </c>
      <c r="AN97" s="5"/>
      <c r="AO97" s="5">
        <f t="shared" si="594"/>
        <v>0</v>
      </c>
      <c r="AP97" s="5"/>
      <c r="AQ97" s="5">
        <f t="shared" si="595"/>
        <v>0</v>
      </c>
      <c r="AR97" s="5"/>
      <c r="AS97" s="5">
        <f t="shared" si="596"/>
        <v>0</v>
      </c>
      <c r="AT97" s="5"/>
      <c r="AU97" s="5">
        <f t="shared" si="597"/>
        <v>0</v>
      </c>
      <c r="AV97" s="5"/>
      <c r="AW97" s="5">
        <f t="shared" si="598"/>
        <v>0</v>
      </c>
      <c r="AX97" s="5"/>
      <c r="AY97" s="5">
        <f t="shared" si="599"/>
        <v>0</v>
      </c>
      <c r="AZ97" s="5"/>
      <c r="BA97" s="5">
        <f t="shared" si="600"/>
        <v>0</v>
      </c>
      <c r="BB97" s="5"/>
      <c r="BC97" s="5">
        <f t="shared" si="601"/>
        <v>0</v>
      </c>
      <c r="BD97" s="5"/>
      <c r="BE97" s="5">
        <f t="shared" si="602"/>
        <v>0</v>
      </c>
      <c r="BF97" s="5"/>
      <c r="BG97" s="5">
        <f t="shared" si="603"/>
        <v>0</v>
      </c>
      <c r="BH97" s="5"/>
      <c r="BI97" s="5">
        <f t="shared" si="604"/>
        <v>0</v>
      </c>
      <c r="BJ97" s="5"/>
      <c r="BK97" s="5">
        <f t="shared" si="605"/>
        <v>0</v>
      </c>
      <c r="BL97" s="5"/>
      <c r="BM97" s="5">
        <f t="shared" si="606"/>
        <v>0</v>
      </c>
      <c r="BN97" s="5"/>
      <c r="BO97" s="5">
        <f t="shared" si="607"/>
        <v>0</v>
      </c>
      <c r="BP97" s="5"/>
      <c r="BQ97" s="5">
        <f t="shared" si="608"/>
        <v>0</v>
      </c>
      <c r="BR97" s="5"/>
      <c r="BS97" s="5">
        <f t="shared" si="609"/>
        <v>0</v>
      </c>
      <c r="BT97" s="5"/>
      <c r="BU97" s="5">
        <f t="shared" si="610"/>
        <v>0</v>
      </c>
      <c r="BV97" s="5"/>
      <c r="BW97" s="5">
        <f t="shared" si="611"/>
        <v>0</v>
      </c>
      <c r="BX97" s="5"/>
      <c r="BY97" s="5">
        <f t="shared" si="612"/>
        <v>0</v>
      </c>
      <c r="BZ97" s="5"/>
      <c r="CA97" s="5">
        <f t="shared" si="613"/>
        <v>0</v>
      </c>
      <c r="CB97" s="5"/>
      <c r="CC97" s="5">
        <f t="shared" si="614"/>
        <v>0</v>
      </c>
      <c r="CD97" s="5"/>
      <c r="CE97" s="5">
        <f t="shared" si="615"/>
        <v>0</v>
      </c>
      <c r="CF97" s="5"/>
      <c r="CG97" s="5">
        <f t="shared" si="616"/>
        <v>0</v>
      </c>
      <c r="CH97" s="5"/>
      <c r="CI97" s="5">
        <f t="shared" si="617"/>
        <v>0</v>
      </c>
      <c r="CJ97" s="5"/>
      <c r="CK97" s="5">
        <f t="shared" si="618"/>
        <v>0</v>
      </c>
      <c r="CL97" s="5"/>
      <c r="CM97" s="5">
        <f t="shared" si="619"/>
        <v>0</v>
      </c>
      <c r="CN97" s="5"/>
      <c r="CO97" s="5">
        <f t="shared" si="620"/>
        <v>0</v>
      </c>
      <c r="CP97" s="11"/>
      <c r="CQ97" s="5">
        <f t="shared" si="621"/>
        <v>0</v>
      </c>
      <c r="CR97" s="5"/>
      <c r="CS97" s="5">
        <f t="shared" si="622"/>
        <v>0</v>
      </c>
      <c r="CT97" s="5"/>
      <c r="CU97" s="5">
        <f t="shared" si="623"/>
        <v>0</v>
      </c>
      <c r="CV97" s="5"/>
      <c r="CW97" s="5">
        <f t="shared" si="624"/>
        <v>0</v>
      </c>
      <c r="CX97" s="5"/>
      <c r="CY97" s="5">
        <f t="shared" si="625"/>
        <v>0</v>
      </c>
      <c r="CZ97" s="5"/>
      <c r="DA97" s="5">
        <f t="shared" si="626"/>
        <v>0</v>
      </c>
      <c r="DB97" s="5"/>
      <c r="DC97" s="5">
        <f t="shared" si="627"/>
        <v>0</v>
      </c>
      <c r="DD97" s="5"/>
      <c r="DE97" s="5">
        <f t="shared" si="628"/>
        <v>0</v>
      </c>
      <c r="DF97" s="5"/>
      <c r="DG97" s="5">
        <f t="shared" si="629"/>
        <v>0</v>
      </c>
      <c r="DH97" s="5"/>
      <c r="DI97" s="5">
        <f t="shared" si="630"/>
        <v>0</v>
      </c>
      <c r="DJ97" s="5"/>
      <c r="DK97" s="5">
        <f t="shared" si="631"/>
        <v>0</v>
      </c>
      <c r="DL97" s="5"/>
      <c r="DM97" s="5">
        <f t="shared" si="632"/>
        <v>0</v>
      </c>
      <c r="DN97" s="11"/>
      <c r="DO97" s="5">
        <f t="shared" si="633"/>
        <v>0</v>
      </c>
      <c r="DP97" s="5"/>
      <c r="DQ97" s="5">
        <f t="shared" si="634"/>
        <v>0</v>
      </c>
      <c r="DR97" s="5"/>
      <c r="DS97" s="5">
        <f t="shared" si="635"/>
        <v>0</v>
      </c>
      <c r="DT97" s="5"/>
      <c r="DU97" s="5">
        <f t="shared" si="636"/>
        <v>0</v>
      </c>
      <c r="DV97" s="7"/>
      <c r="DW97" s="5">
        <f t="shared" si="637"/>
        <v>0</v>
      </c>
      <c r="DX97" s="11"/>
      <c r="DY97" s="5">
        <f t="shared" si="638"/>
        <v>0</v>
      </c>
      <c r="DZ97" s="5"/>
      <c r="EA97" s="5">
        <f t="shared" si="639"/>
        <v>0</v>
      </c>
      <c r="EB97" s="5"/>
      <c r="EC97" s="5">
        <f t="shared" si="640"/>
        <v>0</v>
      </c>
      <c r="ED97" s="5"/>
      <c r="EE97" s="5">
        <f t="shared" si="576"/>
        <v>0</v>
      </c>
      <c r="EF97" s="107"/>
      <c r="EG97" s="106">
        <f t="shared" si="577"/>
        <v>0</v>
      </c>
      <c r="EH97" s="108">
        <f t="shared" si="578"/>
        <v>14</v>
      </c>
      <c r="EI97" s="108">
        <f t="shared" si="578"/>
        <v>2007071.3599999996</v>
      </c>
    </row>
    <row r="98" spans="1:139" s="17" customFormat="1" ht="75" x14ac:dyDescent="0.25">
      <c r="A98" s="19"/>
      <c r="B98" s="19">
        <v>61</v>
      </c>
      <c r="C98" s="10" t="s">
        <v>246</v>
      </c>
      <c r="D98" s="9">
        <v>11480</v>
      </c>
      <c r="E98" s="4">
        <v>18.440000000000001</v>
      </c>
      <c r="F98" s="6">
        <v>1</v>
      </c>
      <c r="G98" s="6"/>
      <c r="H98" s="9">
        <v>1.4</v>
      </c>
      <c r="I98" s="9">
        <v>1.68</v>
      </c>
      <c r="J98" s="9">
        <v>2.23</v>
      </c>
      <c r="K98" s="9">
        <v>2.57</v>
      </c>
      <c r="L98" s="5"/>
      <c r="M98" s="5">
        <f t="shared" si="641"/>
        <v>0</v>
      </c>
      <c r="N98" s="5"/>
      <c r="O98" s="5">
        <f t="shared" si="582"/>
        <v>0</v>
      </c>
      <c r="P98" s="11">
        <v>18</v>
      </c>
      <c r="Q98" s="5">
        <f t="shared" si="583"/>
        <v>5334618.24</v>
      </c>
      <c r="R98" s="5"/>
      <c r="S98" s="5">
        <f t="shared" si="584"/>
        <v>0</v>
      </c>
      <c r="T98" s="11"/>
      <c r="U98" s="11">
        <f t="shared" si="585"/>
        <v>0</v>
      </c>
      <c r="V98" s="5"/>
      <c r="W98" s="5">
        <f t="shared" si="642"/>
        <v>0</v>
      </c>
      <c r="X98" s="5"/>
      <c r="Y98" s="5">
        <f t="shared" si="586"/>
        <v>0</v>
      </c>
      <c r="Z98" s="5"/>
      <c r="AA98" s="5">
        <f t="shared" si="587"/>
        <v>0</v>
      </c>
      <c r="AB98" s="5"/>
      <c r="AC98" s="5">
        <f t="shared" si="588"/>
        <v>0</v>
      </c>
      <c r="AD98" s="11"/>
      <c r="AE98" s="5">
        <f t="shared" si="589"/>
        <v>0</v>
      </c>
      <c r="AF98" s="5"/>
      <c r="AG98" s="5">
        <f t="shared" si="590"/>
        <v>0</v>
      </c>
      <c r="AH98" s="11"/>
      <c r="AI98" s="11">
        <f t="shared" si="591"/>
        <v>0</v>
      </c>
      <c r="AJ98" s="5"/>
      <c r="AK98" s="5">
        <f t="shared" si="592"/>
        <v>0</v>
      </c>
      <c r="AL98" s="5"/>
      <c r="AM98" s="5">
        <f t="shared" si="593"/>
        <v>0</v>
      </c>
      <c r="AN98" s="5"/>
      <c r="AO98" s="5">
        <f t="shared" si="594"/>
        <v>0</v>
      </c>
      <c r="AP98" s="5"/>
      <c r="AQ98" s="5">
        <f t="shared" si="595"/>
        <v>0</v>
      </c>
      <c r="AR98" s="5"/>
      <c r="AS98" s="5">
        <f t="shared" si="596"/>
        <v>0</v>
      </c>
      <c r="AT98" s="5"/>
      <c r="AU98" s="5">
        <f t="shared" si="597"/>
        <v>0</v>
      </c>
      <c r="AV98" s="5"/>
      <c r="AW98" s="5">
        <f t="shared" si="598"/>
        <v>0</v>
      </c>
      <c r="AX98" s="5"/>
      <c r="AY98" s="5">
        <f t="shared" si="599"/>
        <v>0</v>
      </c>
      <c r="AZ98" s="5"/>
      <c r="BA98" s="5">
        <f t="shared" si="600"/>
        <v>0</v>
      </c>
      <c r="BB98" s="5"/>
      <c r="BC98" s="5">
        <f t="shared" si="601"/>
        <v>0</v>
      </c>
      <c r="BD98" s="5"/>
      <c r="BE98" s="5">
        <f t="shared" si="602"/>
        <v>0</v>
      </c>
      <c r="BF98" s="5"/>
      <c r="BG98" s="5">
        <f t="shared" si="603"/>
        <v>0</v>
      </c>
      <c r="BH98" s="5"/>
      <c r="BI98" s="5">
        <f t="shared" si="604"/>
        <v>0</v>
      </c>
      <c r="BJ98" s="5"/>
      <c r="BK98" s="5">
        <f t="shared" si="605"/>
        <v>0</v>
      </c>
      <c r="BL98" s="5"/>
      <c r="BM98" s="5">
        <f t="shared" si="606"/>
        <v>0</v>
      </c>
      <c r="BN98" s="5"/>
      <c r="BO98" s="5">
        <f t="shared" si="607"/>
        <v>0</v>
      </c>
      <c r="BP98" s="5"/>
      <c r="BQ98" s="5">
        <f t="shared" si="608"/>
        <v>0</v>
      </c>
      <c r="BR98" s="5"/>
      <c r="BS98" s="5">
        <f t="shared" si="609"/>
        <v>0</v>
      </c>
      <c r="BT98" s="5"/>
      <c r="BU98" s="5">
        <f t="shared" si="610"/>
        <v>0</v>
      </c>
      <c r="BV98" s="5"/>
      <c r="BW98" s="5">
        <f t="shared" si="611"/>
        <v>0</v>
      </c>
      <c r="BX98" s="5"/>
      <c r="BY98" s="5">
        <f t="shared" si="612"/>
        <v>0</v>
      </c>
      <c r="BZ98" s="5"/>
      <c r="CA98" s="5">
        <f t="shared" si="613"/>
        <v>0</v>
      </c>
      <c r="CB98" s="5"/>
      <c r="CC98" s="5">
        <f t="shared" si="614"/>
        <v>0</v>
      </c>
      <c r="CD98" s="5"/>
      <c r="CE98" s="5">
        <f t="shared" si="615"/>
        <v>0</v>
      </c>
      <c r="CF98" s="5"/>
      <c r="CG98" s="5">
        <f t="shared" si="616"/>
        <v>0</v>
      </c>
      <c r="CH98" s="5"/>
      <c r="CI98" s="5">
        <f t="shared" si="617"/>
        <v>0</v>
      </c>
      <c r="CJ98" s="5"/>
      <c r="CK98" s="5">
        <f t="shared" si="618"/>
        <v>0</v>
      </c>
      <c r="CL98" s="5"/>
      <c r="CM98" s="5">
        <f t="shared" si="619"/>
        <v>0</v>
      </c>
      <c r="CN98" s="5"/>
      <c r="CO98" s="5">
        <f t="shared" si="620"/>
        <v>0</v>
      </c>
      <c r="CP98" s="11"/>
      <c r="CQ98" s="5">
        <f t="shared" si="621"/>
        <v>0</v>
      </c>
      <c r="CR98" s="5"/>
      <c r="CS98" s="5">
        <f t="shared" si="622"/>
        <v>0</v>
      </c>
      <c r="CT98" s="5"/>
      <c r="CU98" s="5">
        <f t="shared" si="623"/>
        <v>0</v>
      </c>
      <c r="CV98" s="5"/>
      <c r="CW98" s="5">
        <f t="shared" si="624"/>
        <v>0</v>
      </c>
      <c r="CX98" s="5"/>
      <c r="CY98" s="5">
        <f t="shared" si="625"/>
        <v>0</v>
      </c>
      <c r="CZ98" s="5"/>
      <c r="DA98" s="5">
        <f t="shared" si="626"/>
        <v>0</v>
      </c>
      <c r="DB98" s="5"/>
      <c r="DC98" s="5">
        <f t="shared" si="627"/>
        <v>0</v>
      </c>
      <c r="DD98" s="5"/>
      <c r="DE98" s="5">
        <f t="shared" si="628"/>
        <v>0</v>
      </c>
      <c r="DF98" s="5"/>
      <c r="DG98" s="5">
        <f t="shared" si="629"/>
        <v>0</v>
      </c>
      <c r="DH98" s="5"/>
      <c r="DI98" s="5">
        <f t="shared" si="630"/>
        <v>0</v>
      </c>
      <c r="DJ98" s="5"/>
      <c r="DK98" s="5">
        <f t="shared" si="631"/>
        <v>0</v>
      </c>
      <c r="DL98" s="5"/>
      <c r="DM98" s="5">
        <f t="shared" si="632"/>
        <v>0</v>
      </c>
      <c r="DN98" s="11"/>
      <c r="DO98" s="5">
        <f t="shared" si="633"/>
        <v>0</v>
      </c>
      <c r="DP98" s="5"/>
      <c r="DQ98" s="5">
        <f t="shared" si="634"/>
        <v>0</v>
      </c>
      <c r="DR98" s="5"/>
      <c r="DS98" s="5">
        <f t="shared" si="635"/>
        <v>0</v>
      </c>
      <c r="DT98" s="5"/>
      <c r="DU98" s="5">
        <f t="shared" si="636"/>
        <v>0</v>
      </c>
      <c r="DV98" s="5"/>
      <c r="DW98" s="5">
        <f t="shared" si="637"/>
        <v>0</v>
      </c>
      <c r="DX98" s="11"/>
      <c r="DY98" s="5">
        <f t="shared" si="638"/>
        <v>0</v>
      </c>
      <c r="DZ98" s="5"/>
      <c r="EA98" s="5">
        <f t="shared" si="639"/>
        <v>0</v>
      </c>
      <c r="EB98" s="5"/>
      <c r="EC98" s="5">
        <f t="shared" si="640"/>
        <v>0</v>
      </c>
      <c r="ED98" s="5"/>
      <c r="EE98" s="5">
        <f t="shared" si="576"/>
        <v>0</v>
      </c>
      <c r="EF98" s="107"/>
      <c r="EG98" s="106">
        <f t="shared" si="577"/>
        <v>0</v>
      </c>
      <c r="EH98" s="108">
        <f t="shared" si="578"/>
        <v>18</v>
      </c>
      <c r="EI98" s="108">
        <f t="shared" si="578"/>
        <v>5334618.24</v>
      </c>
    </row>
    <row r="99" spans="1:139" s="17" customFormat="1" ht="60" x14ac:dyDescent="0.25">
      <c r="A99" s="19"/>
      <c r="B99" s="19">
        <v>62</v>
      </c>
      <c r="C99" s="8" t="s">
        <v>247</v>
      </c>
      <c r="D99" s="9">
        <v>11480</v>
      </c>
      <c r="E99" s="4">
        <v>3.73</v>
      </c>
      <c r="F99" s="6">
        <v>1</v>
      </c>
      <c r="G99" s="6"/>
      <c r="H99" s="9">
        <v>1.4</v>
      </c>
      <c r="I99" s="9">
        <v>1.68</v>
      </c>
      <c r="J99" s="9">
        <v>2.23</v>
      </c>
      <c r="K99" s="9">
        <v>2.57</v>
      </c>
      <c r="L99" s="5"/>
      <c r="M99" s="5">
        <f t="shared" si="641"/>
        <v>0</v>
      </c>
      <c r="N99" s="5"/>
      <c r="O99" s="5">
        <f t="shared" si="582"/>
        <v>0</v>
      </c>
      <c r="P99" s="11"/>
      <c r="Q99" s="5">
        <f t="shared" si="583"/>
        <v>0</v>
      </c>
      <c r="R99" s="5"/>
      <c r="S99" s="5">
        <f t="shared" si="584"/>
        <v>0</v>
      </c>
      <c r="T99" s="11"/>
      <c r="U99" s="11">
        <f t="shared" si="585"/>
        <v>0</v>
      </c>
      <c r="V99" s="5"/>
      <c r="W99" s="5">
        <f t="shared" si="642"/>
        <v>0</v>
      </c>
      <c r="X99" s="5"/>
      <c r="Y99" s="5">
        <f t="shared" si="586"/>
        <v>0</v>
      </c>
      <c r="Z99" s="5"/>
      <c r="AA99" s="5">
        <f t="shared" si="587"/>
        <v>0</v>
      </c>
      <c r="AB99" s="5"/>
      <c r="AC99" s="5">
        <f t="shared" si="588"/>
        <v>0</v>
      </c>
      <c r="AD99" s="11"/>
      <c r="AE99" s="5">
        <f t="shared" si="589"/>
        <v>0</v>
      </c>
      <c r="AF99" s="5"/>
      <c r="AG99" s="5">
        <f t="shared" si="590"/>
        <v>0</v>
      </c>
      <c r="AH99" s="11"/>
      <c r="AI99" s="11">
        <f t="shared" si="591"/>
        <v>0</v>
      </c>
      <c r="AJ99" s="5"/>
      <c r="AK99" s="5">
        <f t="shared" si="592"/>
        <v>0</v>
      </c>
      <c r="AL99" s="7"/>
      <c r="AM99" s="5">
        <f t="shared" si="593"/>
        <v>0</v>
      </c>
      <c r="AN99" s="5"/>
      <c r="AO99" s="5">
        <f t="shared" si="594"/>
        <v>0</v>
      </c>
      <c r="AP99" s="5"/>
      <c r="AQ99" s="5">
        <f t="shared" si="595"/>
        <v>0</v>
      </c>
      <c r="AR99" s="5"/>
      <c r="AS99" s="5">
        <f t="shared" si="596"/>
        <v>0</v>
      </c>
      <c r="AT99" s="5"/>
      <c r="AU99" s="5">
        <f t="shared" si="597"/>
        <v>0</v>
      </c>
      <c r="AV99" s="5"/>
      <c r="AW99" s="5">
        <f t="shared" si="598"/>
        <v>0</v>
      </c>
      <c r="AX99" s="5"/>
      <c r="AY99" s="5">
        <f t="shared" si="599"/>
        <v>0</v>
      </c>
      <c r="AZ99" s="5"/>
      <c r="BA99" s="5">
        <f t="shared" si="600"/>
        <v>0</v>
      </c>
      <c r="BB99" s="5"/>
      <c r="BC99" s="5">
        <f t="shared" si="601"/>
        <v>0</v>
      </c>
      <c r="BD99" s="5"/>
      <c r="BE99" s="5">
        <f t="shared" si="602"/>
        <v>0</v>
      </c>
      <c r="BF99" s="5"/>
      <c r="BG99" s="5">
        <f t="shared" si="603"/>
        <v>0</v>
      </c>
      <c r="BH99" s="5"/>
      <c r="BI99" s="5">
        <f t="shared" si="604"/>
        <v>0</v>
      </c>
      <c r="BJ99" s="5"/>
      <c r="BK99" s="5">
        <f t="shared" si="605"/>
        <v>0</v>
      </c>
      <c r="BL99" s="5"/>
      <c r="BM99" s="5">
        <f t="shared" si="606"/>
        <v>0</v>
      </c>
      <c r="BN99" s="5"/>
      <c r="BO99" s="5">
        <f t="shared" si="607"/>
        <v>0</v>
      </c>
      <c r="BP99" s="5"/>
      <c r="BQ99" s="5">
        <f t="shared" si="608"/>
        <v>0</v>
      </c>
      <c r="BR99" s="5"/>
      <c r="BS99" s="5">
        <f t="shared" si="609"/>
        <v>0</v>
      </c>
      <c r="BT99" s="5"/>
      <c r="BU99" s="5">
        <f t="shared" si="610"/>
        <v>0</v>
      </c>
      <c r="BV99" s="5"/>
      <c r="BW99" s="5">
        <f t="shared" si="611"/>
        <v>0</v>
      </c>
      <c r="BX99" s="5"/>
      <c r="BY99" s="5">
        <f t="shared" si="612"/>
        <v>0</v>
      </c>
      <c r="BZ99" s="5"/>
      <c r="CA99" s="5">
        <f t="shared" si="613"/>
        <v>0</v>
      </c>
      <c r="CB99" s="5"/>
      <c r="CC99" s="5">
        <f t="shared" si="614"/>
        <v>0</v>
      </c>
      <c r="CD99" s="5"/>
      <c r="CE99" s="5">
        <f t="shared" si="615"/>
        <v>0</v>
      </c>
      <c r="CF99" s="5"/>
      <c r="CG99" s="5">
        <f t="shared" si="616"/>
        <v>0</v>
      </c>
      <c r="CH99" s="5"/>
      <c r="CI99" s="5">
        <f t="shared" si="617"/>
        <v>0</v>
      </c>
      <c r="CJ99" s="5"/>
      <c r="CK99" s="5">
        <f t="shared" si="618"/>
        <v>0</v>
      </c>
      <c r="CL99" s="5"/>
      <c r="CM99" s="5">
        <f t="shared" si="619"/>
        <v>0</v>
      </c>
      <c r="CN99" s="5"/>
      <c r="CO99" s="5">
        <f t="shared" si="620"/>
        <v>0</v>
      </c>
      <c r="CP99" s="11"/>
      <c r="CQ99" s="5">
        <f t="shared" si="621"/>
        <v>0</v>
      </c>
      <c r="CR99" s="5"/>
      <c r="CS99" s="5">
        <f t="shared" si="622"/>
        <v>0</v>
      </c>
      <c r="CT99" s="5"/>
      <c r="CU99" s="5">
        <f t="shared" si="623"/>
        <v>0</v>
      </c>
      <c r="CV99" s="5"/>
      <c r="CW99" s="5">
        <f t="shared" si="624"/>
        <v>0</v>
      </c>
      <c r="CX99" s="5"/>
      <c r="CY99" s="5">
        <f t="shared" si="625"/>
        <v>0</v>
      </c>
      <c r="CZ99" s="5"/>
      <c r="DA99" s="5">
        <f t="shared" si="626"/>
        <v>0</v>
      </c>
      <c r="DB99" s="5"/>
      <c r="DC99" s="5">
        <f t="shared" si="627"/>
        <v>0</v>
      </c>
      <c r="DD99" s="5"/>
      <c r="DE99" s="5">
        <f t="shared" si="628"/>
        <v>0</v>
      </c>
      <c r="DF99" s="5"/>
      <c r="DG99" s="5">
        <f t="shared" si="629"/>
        <v>0</v>
      </c>
      <c r="DH99" s="5"/>
      <c r="DI99" s="5">
        <f t="shared" si="630"/>
        <v>0</v>
      </c>
      <c r="DJ99" s="5"/>
      <c r="DK99" s="5">
        <f t="shared" si="631"/>
        <v>0</v>
      </c>
      <c r="DL99" s="5"/>
      <c r="DM99" s="5">
        <f t="shared" si="632"/>
        <v>0</v>
      </c>
      <c r="DN99" s="11"/>
      <c r="DO99" s="5">
        <f t="shared" si="633"/>
        <v>0</v>
      </c>
      <c r="DP99" s="5"/>
      <c r="DQ99" s="5">
        <f t="shared" si="634"/>
        <v>0</v>
      </c>
      <c r="DR99" s="5"/>
      <c r="DS99" s="5">
        <f t="shared" si="635"/>
        <v>0</v>
      </c>
      <c r="DT99" s="5"/>
      <c r="DU99" s="5">
        <f t="shared" si="636"/>
        <v>0</v>
      </c>
      <c r="DV99" s="5"/>
      <c r="DW99" s="5">
        <f t="shared" si="637"/>
        <v>0</v>
      </c>
      <c r="DX99" s="11"/>
      <c r="DY99" s="5">
        <f t="shared" si="638"/>
        <v>0</v>
      </c>
      <c r="DZ99" s="5"/>
      <c r="EA99" s="5">
        <f t="shared" si="639"/>
        <v>0</v>
      </c>
      <c r="EB99" s="5"/>
      <c r="EC99" s="5">
        <f t="shared" si="640"/>
        <v>0</v>
      </c>
      <c r="ED99" s="5"/>
      <c r="EE99" s="5">
        <f t="shared" si="576"/>
        <v>0</v>
      </c>
      <c r="EF99" s="107"/>
      <c r="EG99" s="106">
        <f t="shared" si="577"/>
        <v>0</v>
      </c>
      <c r="EH99" s="108">
        <f t="shared" si="578"/>
        <v>0</v>
      </c>
      <c r="EI99" s="108">
        <f t="shared" si="578"/>
        <v>0</v>
      </c>
    </row>
    <row r="100" spans="1:139" s="17" customFormat="1" ht="105" x14ac:dyDescent="0.25">
      <c r="A100" s="19"/>
      <c r="B100" s="19">
        <v>63</v>
      </c>
      <c r="C100" s="10" t="s">
        <v>248</v>
      </c>
      <c r="D100" s="9">
        <v>11480</v>
      </c>
      <c r="E100" s="6">
        <v>14.41</v>
      </c>
      <c r="F100" s="6">
        <v>1</v>
      </c>
      <c r="G100" s="6"/>
      <c r="H100" s="9">
        <v>1.4</v>
      </c>
      <c r="I100" s="9">
        <v>1.68</v>
      </c>
      <c r="J100" s="9">
        <v>2.23</v>
      </c>
      <c r="K100" s="9">
        <v>2.57</v>
      </c>
      <c r="L100" s="5">
        <v>15</v>
      </c>
      <c r="M100" s="5">
        <f t="shared" si="641"/>
        <v>3473962.8</v>
      </c>
      <c r="N100" s="5"/>
      <c r="O100" s="5">
        <f t="shared" si="582"/>
        <v>0</v>
      </c>
      <c r="P100" s="11"/>
      <c r="Q100" s="5">
        <f t="shared" si="583"/>
        <v>0</v>
      </c>
      <c r="R100" s="5"/>
      <c r="S100" s="5">
        <f t="shared" si="584"/>
        <v>0</v>
      </c>
      <c r="T100" s="11"/>
      <c r="U100" s="11">
        <f t="shared" si="585"/>
        <v>0</v>
      </c>
      <c r="V100" s="5"/>
      <c r="W100" s="5">
        <f t="shared" si="642"/>
        <v>0</v>
      </c>
      <c r="X100" s="5"/>
      <c r="Y100" s="5">
        <f t="shared" si="586"/>
        <v>0</v>
      </c>
      <c r="Z100" s="5"/>
      <c r="AA100" s="5">
        <f t="shared" si="587"/>
        <v>0</v>
      </c>
      <c r="AB100" s="5"/>
      <c r="AC100" s="5">
        <f t="shared" si="588"/>
        <v>0</v>
      </c>
      <c r="AD100" s="11"/>
      <c r="AE100" s="5">
        <f t="shared" si="589"/>
        <v>0</v>
      </c>
      <c r="AF100" s="5"/>
      <c r="AG100" s="5">
        <f t="shared" si="590"/>
        <v>0</v>
      </c>
      <c r="AH100" s="11"/>
      <c r="AI100" s="11">
        <f t="shared" si="591"/>
        <v>0</v>
      </c>
      <c r="AJ100" s="5"/>
      <c r="AK100" s="5">
        <f t="shared" si="592"/>
        <v>0</v>
      </c>
      <c r="AL100" s="7"/>
      <c r="AM100" s="5">
        <f t="shared" si="593"/>
        <v>0</v>
      </c>
      <c r="AN100" s="5"/>
      <c r="AO100" s="5">
        <f t="shared" si="594"/>
        <v>0</v>
      </c>
      <c r="AP100" s="5"/>
      <c r="AQ100" s="5">
        <f t="shared" si="595"/>
        <v>0</v>
      </c>
      <c r="AR100" s="5"/>
      <c r="AS100" s="5">
        <f t="shared" si="596"/>
        <v>0</v>
      </c>
      <c r="AT100" s="5"/>
      <c r="AU100" s="5">
        <f t="shared" si="597"/>
        <v>0</v>
      </c>
      <c r="AV100" s="5"/>
      <c r="AW100" s="5">
        <f t="shared" si="598"/>
        <v>0</v>
      </c>
      <c r="AX100" s="5"/>
      <c r="AY100" s="5">
        <f t="shared" si="599"/>
        <v>0</v>
      </c>
      <c r="AZ100" s="5"/>
      <c r="BA100" s="5">
        <f t="shared" si="600"/>
        <v>0</v>
      </c>
      <c r="BB100" s="5"/>
      <c r="BC100" s="5">
        <f t="shared" si="601"/>
        <v>0</v>
      </c>
      <c r="BD100" s="5"/>
      <c r="BE100" s="5">
        <f t="shared" si="602"/>
        <v>0</v>
      </c>
      <c r="BF100" s="5"/>
      <c r="BG100" s="5">
        <f t="shared" si="603"/>
        <v>0</v>
      </c>
      <c r="BH100" s="5"/>
      <c r="BI100" s="5">
        <f t="shared" si="604"/>
        <v>0</v>
      </c>
      <c r="BJ100" s="5"/>
      <c r="BK100" s="5">
        <f t="shared" si="605"/>
        <v>0</v>
      </c>
      <c r="BL100" s="5"/>
      <c r="BM100" s="5">
        <f t="shared" si="606"/>
        <v>0</v>
      </c>
      <c r="BN100" s="5"/>
      <c r="BO100" s="5">
        <f t="shared" si="607"/>
        <v>0</v>
      </c>
      <c r="BP100" s="5"/>
      <c r="BQ100" s="5">
        <f t="shared" si="608"/>
        <v>0</v>
      </c>
      <c r="BR100" s="5"/>
      <c r="BS100" s="5">
        <f t="shared" si="609"/>
        <v>0</v>
      </c>
      <c r="BT100" s="5"/>
      <c r="BU100" s="5">
        <f t="shared" si="610"/>
        <v>0</v>
      </c>
      <c r="BV100" s="5"/>
      <c r="BW100" s="5">
        <f t="shared" si="611"/>
        <v>0</v>
      </c>
      <c r="BX100" s="5"/>
      <c r="BY100" s="5">
        <f t="shared" si="612"/>
        <v>0</v>
      </c>
      <c r="BZ100" s="5"/>
      <c r="CA100" s="5">
        <f t="shared" si="613"/>
        <v>0</v>
      </c>
      <c r="CB100" s="5"/>
      <c r="CC100" s="5">
        <f t="shared" si="614"/>
        <v>0</v>
      </c>
      <c r="CD100" s="5"/>
      <c r="CE100" s="5">
        <f t="shared" si="615"/>
        <v>0</v>
      </c>
      <c r="CF100" s="5"/>
      <c r="CG100" s="5">
        <f t="shared" si="616"/>
        <v>0</v>
      </c>
      <c r="CH100" s="5"/>
      <c r="CI100" s="5">
        <f t="shared" si="617"/>
        <v>0</v>
      </c>
      <c r="CJ100" s="5"/>
      <c r="CK100" s="5">
        <f t="shared" si="618"/>
        <v>0</v>
      </c>
      <c r="CL100" s="5"/>
      <c r="CM100" s="5">
        <f t="shared" si="619"/>
        <v>0</v>
      </c>
      <c r="CN100" s="5"/>
      <c r="CO100" s="5">
        <f t="shared" si="620"/>
        <v>0</v>
      </c>
      <c r="CP100" s="11"/>
      <c r="CQ100" s="5">
        <f t="shared" si="621"/>
        <v>0</v>
      </c>
      <c r="CR100" s="5"/>
      <c r="CS100" s="5">
        <f t="shared" si="622"/>
        <v>0</v>
      </c>
      <c r="CT100" s="5"/>
      <c r="CU100" s="5">
        <f t="shared" si="623"/>
        <v>0</v>
      </c>
      <c r="CV100" s="5"/>
      <c r="CW100" s="5">
        <f t="shared" si="624"/>
        <v>0</v>
      </c>
      <c r="CX100" s="5"/>
      <c r="CY100" s="5">
        <f t="shared" si="625"/>
        <v>0</v>
      </c>
      <c r="CZ100" s="5"/>
      <c r="DA100" s="5">
        <f t="shared" si="626"/>
        <v>0</v>
      </c>
      <c r="DB100" s="5"/>
      <c r="DC100" s="5">
        <f t="shared" si="627"/>
        <v>0</v>
      </c>
      <c r="DD100" s="5"/>
      <c r="DE100" s="5">
        <f t="shared" si="628"/>
        <v>0</v>
      </c>
      <c r="DF100" s="5"/>
      <c r="DG100" s="5">
        <f t="shared" si="629"/>
        <v>0</v>
      </c>
      <c r="DH100" s="5"/>
      <c r="DI100" s="5">
        <f t="shared" si="630"/>
        <v>0</v>
      </c>
      <c r="DJ100" s="5"/>
      <c r="DK100" s="5">
        <f t="shared" si="631"/>
        <v>0</v>
      </c>
      <c r="DL100" s="5"/>
      <c r="DM100" s="5">
        <f t="shared" si="632"/>
        <v>0</v>
      </c>
      <c r="DN100" s="11"/>
      <c r="DO100" s="5">
        <f t="shared" si="633"/>
        <v>0</v>
      </c>
      <c r="DP100" s="5"/>
      <c r="DQ100" s="5">
        <f t="shared" si="634"/>
        <v>0</v>
      </c>
      <c r="DR100" s="5"/>
      <c r="DS100" s="5">
        <f t="shared" si="635"/>
        <v>0</v>
      </c>
      <c r="DT100" s="5"/>
      <c r="DU100" s="5">
        <f t="shared" si="636"/>
        <v>0</v>
      </c>
      <c r="DV100" s="5"/>
      <c r="DW100" s="5">
        <f t="shared" si="637"/>
        <v>0</v>
      </c>
      <c r="DX100" s="11"/>
      <c r="DY100" s="5">
        <f t="shared" si="638"/>
        <v>0</v>
      </c>
      <c r="DZ100" s="5"/>
      <c r="EA100" s="5">
        <f t="shared" si="639"/>
        <v>0</v>
      </c>
      <c r="EB100" s="5"/>
      <c r="EC100" s="5">
        <f t="shared" si="640"/>
        <v>0</v>
      </c>
      <c r="ED100" s="5"/>
      <c r="EE100" s="5">
        <f t="shared" si="576"/>
        <v>0</v>
      </c>
      <c r="EF100" s="107"/>
      <c r="EG100" s="106">
        <f t="shared" si="577"/>
        <v>0</v>
      </c>
      <c r="EH100" s="108">
        <f t="shared" si="578"/>
        <v>15</v>
      </c>
      <c r="EI100" s="108">
        <f t="shared" si="578"/>
        <v>3473962.8</v>
      </c>
    </row>
    <row r="101" spans="1:139" s="17" customFormat="1" x14ac:dyDescent="0.25">
      <c r="A101" s="50">
        <v>20</v>
      </c>
      <c r="B101" s="50"/>
      <c r="C101" s="54" t="s">
        <v>249</v>
      </c>
      <c r="D101" s="55">
        <v>11480</v>
      </c>
      <c r="E101" s="51">
        <v>0.98</v>
      </c>
      <c r="F101" s="46">
        <v>1</v>
      </c>
      <c r="G101" s="2"/>
      <c r="H101" s="55"/>
      <c r="I101" s="55"/>
      <c r="J101" s="55"/>
      <c r="K101" s="55">
        <v>2.57</v>
      </c>
      <c r="L101" s="7">
        <f>SUM(L102:L107)</f>
        <v>15</v>
      </c>
      <c r="M101" s="7">
        <f t="shared" ref="M101:DK101" si="643">SUM(M102:M107)</f>
        <v>178399.19999999998</v>
      </c>
      <c r="N101" s="7">
        <f t="shared" si="643"/>
        <v>0</v>
      </c>
      <c r="O101" s="7">
        <f t="shared" si="643"/>
        <v>0</v>
      </c>
      <c r="P101" s="40">
        <f t="shared" si="643"/>
        <v>0</v>
      </c>
      <c r="Q101" s="7">
        <f t="shared" si="643"/>
        <v>0</v>
      </c>
      <c r="R101" s="7">
        <f t="shared" si="643"/>
        <v>0</v>
      </c>
      <c r="S101" s="7">
        <f t="shared" si="643"/>
        <v>0</v>
      </c>
      <c r="T101" s="52">
        <f t="shared" si="643"/>
        <v>0</v>
      </c>
      <c r="U101" s="52">
        <f t="shared" si="643"/>
        <v>0</v>
      </c>
      <c r="V101" s="7">
        <f t="shared" si="643"/>
        <v>0</v>
      </c>
      <c r="W101" s="7">
        <f t="shared" si="643"/>
        <v>0</v>
      </c>
      <c r="X101" s="7">
        <f t="shared" si="643"/>
        <v>95</v>
      </c>
      <c r="Y101" s="7">
        <f t="shared" si="643"/>
        <v>1129861.5999999999</v>
      </c>
      <c r="Z101" s="7">
        <f t="shared" si="643"/>
        <v>12</v>
      </c>
      <c r="AA101" s="7">
        <f t="shared" si="643"/>
        <v>142719.35999999999</v>
      </c>
      <c r="AB101" s="7">
        <f t="shared" si="643"/>
        <v>0</v>
      </c>
      <c r="AC101" s="7">
        <f t="shared" si="643"/>
        <v>0</v>
      </c>
      <c r="AD101" s="40">
        <f t="shared" si="643"/>
        <v>25</v>
      </c>
      <c r="AE101" s="7">
        <f t="shared" si="643"/>
        <v>356798.39999999997</v>
      </c>
      <c r="AF101" s="7">
        <f t="shared" si="643"/>
        <v>60</v>
      </c>
      <c r="AG101" s="7">
        <f t="shared" si="643"/>
        <v>1333976</v>
      </c>
      <c r="AH101" s="52">
        <f t="shared" si="643"/>
        <v>0</v>
      </c>
      <c r="AI101" s="52">
        <f t="shared" si="643"/>
        <v>0</v>
      </c>
      <c r="AJ101" s="7">
        <f>SUM(AJ102:AJ107)</f>
        <v>0</v>
      </c>
      <c r="AK101" s="7">
        <f>SUM(AK102:AK107)</f>
        <v>0</v>
      </c>
      <c r="AL101" s="7">
        <f>SUM(AL102:AL107)</f>
        <v>0</v>
      </c>
      <c r="AM101" s="7">
        <f>SUM(AM102:AM107)</f>
        <v>0</v>
      </c>
      <c r="AN101" s="7">
        <f t="shared" si="643"/>
        <v>0</v>
      </c>
      <c r="AO101" s="7">
        <f t="shared" si="643"/>
        <v>0</v>
      </c>
      <c r="AP101" s="7">
        <f t="shared" si="643"/>
        <v>0</v>
      </c>
      <c r="AQ101" s="7">
        <f t="shared" si="643"/>
        <v>0</v>
      </c>
      <c r="AR101" s="7">
        <f t="shared" si="643"/>
        <v>0</v>
      </c>
      <c r="AS101" s="7">
        <f t="shared" si="643"/>
        <v>0</v>
      </c>
      <c r="AT101" s="7">
        <f t="shared" si="643"/>
        <v>15</v>
      </c>
      <c r="AU101" s="7">
        <f>SUM(AU102:AU107)</f>
        <v>239472.80000000002</v>
      </c>
      <c r="AV101" s="7">
        <f t="shared" ref="AV101:CH101" si="644">SUM(AV102:AV107)</f>
        <v>85</v>
      </c>
      <c r="AW101" s="7">
        <f t="shared" si="644"/>
        <v>1010928.7999999999</v>
      </c>
      <c r="AX101" s="7">
        <f t="shared" si="644"/>
        <v>39</v>
      </c>
      <c r="AY101" s="7">
        <f t="shared" si="644"/>
        <v>463837.91999999993</v>
      </c>
      <c r="AZ101" s="7">
        <f t="shared" si="644"/>
        <v>37</v>
      </c>
      <c r="BA101" s="7">
        <f t="shared" si="644"/>
        <v>440051.36</v>
      </c>
      <c r="BB101" s="7">
        <f t="shared" si="644"/>
        <v>0</v>
      </c>
      <c r="BC101" s="7">
        <f t="shared" si="644"/>
        <v>0</v>
      </c>
      <c r="BD101" s="7">
        <f t="shared" si="644"/>
        <v>18</v>
      </c>
      <c r="BE101" s="7">
        <f t="shared" si="644"/>
        <v>214079.04</v>
      </c>
      <c r="BF101" s="7">
        <f t="shared" si="644"/>
        <v>0</v>
      </c>
      <c r="BG101" s="7">
        <f t="shared" si="644"/>
        <v>0</v>
      </c>
      <c r="BH101" s="7">
        <f t="shared" si="644"/>
        <v>3</v>
      </c>
      <c r="BI101" s="7">
        <f t="shared" si="644"/>
        <v>35679.839999999997</v>
      </c>
      <c r="BJ101" s="7">
        <f t="shared" si="644"/>
        <v>36</v>
      </c>
      <c r="BK101" s="7">
        <f t="shared" si="644"/>
        <v>428158.08</v>
      </c>
      <c r="BL101" s="7">
        <f t="shared" si="644"/>
        <v>81</v>
      </c>
      <c r="BM101" s="7">
        <f t="shared" si="644"/>
        <v>963355.67999999982</v>
      </c>
      <c r="BN101" s="7">
        <f t="shared" si="644"/>
        <v>0</v>
      </c>
      <c r="BO101" s="7">
        <f t="shared" si="644"/>
        <v>0</v>
      </c>
      <c r="BP101" s="7">
        <f t="shared" si="644"/>
        <v>0</v>
      </c>
      <c r="BQ101" s="7">
        <f t="shared" si="644"/>
        <v>0</v>
      </c>
      <c r="BR101" s="7">
        <f t="shared" si="644"/>
        <v>4</v>
      </c>
      <c r="BS101" s="7">
        <f t="shared" si="644"/>
        <v>47573.120000000003</v>
      </c>
      <c r="BT101" s="7">
        <f t="shared" si="644"/>
        <v>0</v>
      </c>
      <c r="BU101" s="7">
        <f t="shared" si="644"/>
        <v>0</v>
      </c>
      <c r="BV101" s="7">
        <f t="shared" si="644"/>
        <v>2</v>
      </c>
      <c r="BW101" s="7">
        <f t="shared" si="644"/>
        <v>23786.560000000001</v>
      </c>
      <c r="BX101" s="7">
        <f t="shared" si="644"/>
        <v>4</v>
      </c>
      <c r="BY101" s="7">
        <f t="shared" si="644"/>
        <v>47573.120000000003</v>
      </c>
      <c r="BZ101" s="7">
        <f t="shared" si="644"/>
        <v>1</v>
      </c>
      <c r="CA101" s="7">
        <f t="shared" si="644"/>
        <v>11893.28</v>
      </c>
      <c r="CB101" s="7">
        <f t="shared" si="644"/>
        <v>0</v>
      </c>
      <c r="CC101" s="7">
        <f t="shared" si="644"/>
        <v>0</v>
      </c>
      <c r="CD101" s="7">
        <f t="shared" si="644"/>
        <v>3</v>
      </c>
      <c r="CE101" s="7">
        <f t="shared" si="644"/>
        <v>35679.839999999997</v>
      </c>
      <c r="CF101" s="7">
        <f t="shared" si="644"/>
        <v>5</v>
      </c>
      <c r="CG101" s="7">
        <f t="shared" si="644"/>
        <v>59466.399999999994</v>
      </c>
      <c r="CH101" s="7">
        <f t="shared" si="644"/>
        <v>21</v>
      </c>
      <c r="CI101" s="7">
        <f t="shared" si="643"/>
        <v>299710.65600000002</v>
      </c>
      <c r="CJ101" s="7">
        <f>SUM(CJ102:CJ107)</f>
        <v>20</v>
      </c>
      <c r="CK101" s="7">
        <f>SUM(CK102:CK107)</f>
        <v>285438.71999999997</v>
      </c>
      <c r="CL101" s="7">
        <f>SUM(CL102:CL107)</f>
        <v>0</v>
      </c>
      <c r="CM101" s="7">
        <f>SUM(CM102:CM107)</f>
        <v>0</v>
      </c>
      <c r="CN101" s="7">
        <f t="shared" si="643"/>
        <v>125</v>
      </c>
      <c r="CO101" s="7">
        <f t="shared" si="643"/>
        <v>1783992</v>
      </c>
      <c r="CP101" s="40">
        <f>SUM(CP102:CP107)</f>
        <v>0</v>
      </c>
      <c r="CQ101" s="7">
        <f>SUM(CQ102:CQ107)</f>
        <v>0</v>
      </c>
      <c r="CR101" s="7">
        <f t="shared" si="643"/>
        <v>0</v>
      </c>
      <c r="CS101" s="7">
        <f t="shared" si="643"/>
        <v>0</v>
      </c>
      <c r="CT101" s="7">
        <f>SUM(CT102:CT107)</f>
        <v>15</v>
      </c>
      <c r="CU101" s="7">
        <f>SUM(CU102:CU107)</f>
        <v>214079.03999999998</v>
      </c>
      <c r="CV101" s="7">
        <f>SUM(CV102:CV107)</f>
        <v>0</v>
      </c>
      <c r="CW101" s="7">
        <f>SUM(CW102:CW107)</f>
        <v>0</v>
      </c>
      <c r="CX101" s="7">
        <f t="shared" si="643"/>
        <v>96</v>
      </c>
      <c r="CY101" s="7">
        <f t="shared" si="643"/>
        <v>1370105.8559999999</v>
      </c>
      <c r="CZ101" s="7">
        <f t="shared" si="643"/>
        <v>0</v>
      </c>
      <c r="DA101" s="7">
        <f t="shared" si="643"/>
        <v>0</v>
      </c>
      <c r="DB101" s="7">
        <f t="shared" si="643"/>
        <v>2</v>
      </c>
      <c r="DC101" s="7">
        <f t="shared" si="643"/>
        <v>46287.360000000001</v>
      </c>
      <c r="DD101" s="7">
        <f t="shared" si="643"/>
        <v>8</v>
      </c>
      <c r="DE101" s="7">
        <f t="shared" si="643"/>
        <v>114175.48800000001</v>
      </c>
      <c r="DF101" s="7">
        <f t="shared" si="643"/>
        <v>13</v>
      </c>
      <c r="DG101" s="7">
        <f t="shared" si="643"/>
        <v>185535.16800000001</v>
      </c>
      <c r="DH101" s="7">
        <f t="shared" si="643"/>
        <v>29</v>
      </c>
      <c r="DI101" s="7">
        <f t="shared" si="643"/>
        <v>413886.14399999997</v>
      </c>
      <c r="DJ101" s="7">
        <f t="shared" si="643"/>
        <v>9</v>
      </c>
      <c r="DK101" s="7">
        <f t="shared" si="643"/>
        <v>128447.424</v>
      </c>
      <c r="DL101" s="7">
        <f t="shared" ref="DL101:EI101" si="645">SUM(DL102:DL107)</f>
        <v>0</v>
      </c>
      <c r="DM101" s="7">
        <f t="shared" si="645"/>
        <v>0</v>
      </c>
      <c r="DN101" s="40">
        <f t="shared" si="645"/>
        <v>0</v>
      </c>
      <c r="DO101" s="7">
        <f t="shared" si="645"/>
        <v>0</v>
      </c>
      <c r="DP101" s="7">
        <f t="shared" si="645"/>
        <v>0</v>
      </c>
      <c r="DQ101" s="7">
        <f t="shared" si="645"/>
        <v>0</v>
      </c>
      <c r="DR101" s="7">
        <f t="shared" si="645"/>
        <v>0</v>
      </c>
      <c r="DS101" s="7">
        <f t="shared" si="645"/>
        <v>0</v>
      </c>
      <c r="DT101" s="7">
        <f t="shared" si="645"/>
        <v>4</v>
      </c>
      <c r="DU101" s="7">
        <f t="shared" si="645"/>
        <v>87330.656000000003</v>
      </c>
      <c r="DV101" s="7">
        <f t="shared" si="645"/>
        <v>0</v>
      </c>
      <c r="DW101" s="7">
        <f t="shared" si="645"/>
        <v>0</v>
      </c>
      <c r="DX101" s="40">
        <f t="shared" si="645"/>
        <v>0</v>
      </c>
      <c r="DY101" s="7">
        <f t="shared" si="645"/>
        <v>0</v>
      </c>
      <c r="DZ101" s="7">
        <f t="shared" si="645"/>
        <v>0</v>
      </c>
      <c r="EA101" s="7">
        <f t="shared" si="645"/>
        <v>0</v>
      </c>
      <c r="EB101" s="7">
        <f t="shared" si="645"/>
        <v>0</v>
      </c>
      <c r="EC101" s="7">
        <f t="shared" si="645"/>
        <v>0</v>
      </c>
      <c r="ED101" s="47">
        <v>0</v>
      </c>
      <c r="EE101" s="47">
        <f t="shared" si="645"/>
        <v>0</v>
      </c>
      <c r="EF101" s="104">
        <f t="shared" si="645"/>
        <v>0</v>
      </c>
      <c r="EG101" s="104">
        <f t="shared" si="645"/>
        <v>0</v>
      </c>
      <c r="EH101" s="105">
        <f t="shared" si="645"/>
        <v>882</v>
      </c>
      <c r="EI101" s="105">
        <f t="shared" si="645"/>
        <v>12092278.911999997</v>
      </c>
    </row>
    <row r="102" spans="1:139" s="17" customFormat="1" x14ac:dyDescent="0.25">
      <c r="A102" s="19"/>
      <c r="B102" s="19">
        <v>64</v>
      </c>
      <c r="C102" s="10" t="s">
        <v>250</v>
      </c>
      <c r="D102" s="9">
        <v>11480</v>
      </c>
      <c r="E102" s="4">
        <v>0.74</v>
      </c>
      <c r="F102" s="6">
        <v>1</v>
      </c>
      <c r="G102" s="6"/>
      <c r="H102" s="9">
        <v>1.4</v>
      </c>
      <c r="I102" s="9">
        <v>1.68</v>
      </c>
      <c r="J102" s="9">
        <v>2.23</v>
      </c>
      <c r="K102" s="9">
        <v>2.57</v>
      </c>
      <c r="L102" s="5">
        <v>15</v>
      </c>
      <c r="M102" s="5">
        <f t="shared" si="641"/>
        <v>178399.19999999998</v>
      </c>
      <c r="N102" s="5"/>
      <c r="O102" s="5">
        <f t="shared" ref="O102:O107" si="646">N102*D102*E102*F102*H102*$O$12</f>
        <v>0</v>
      </c>
      <c r="P102" s="11"/>
      <c r="Q102" s="5">
        <f t="shared" ref="Q102:Q107" si="647">P102*D102*E102*F102*H102*$Q$12</f>
        <v>0</v>
      </c>
      <c r="R102" s="5"/>
      <c r="S102" s="5">
        <f t="shared" ref="S102:S107" si="648">SUM(R102*D102*E102*F102*H102*$S$12)</f>
        <v>0</v>
      </c>
      <c r="T102" s="11"/>
      <c r="U102" s="11">
        <f t="shared" ref="U102:U107" si="649">SUM(T102*D102*E102*F102*H102*$U$12)</f>
        <v>0</v>
      </c>
      <c r="V102" s="5"/>
      <c r="W102" s="5">
        <f t="shared" si="642"/>
        <v>0</v>
      </c>
      <c r="X102" s="5">
        <v>95</v>
      </c>
      <c r="Y102" s="5">
        <f t="shared" ref="Y102:Y107" si="650">SUM(X102*D102*E102*F102*H102*$Y$12)</f>
        <v>1129861.5999999999</v>
      </c>
      <c r="Z102" s="5">
        <v>12</v>
      </c>
      <c r="AA102" s="5">
        <f t="shared" ref="AA102:AA107" si="651">SUM(Z102*D102*E102*F102*H102*$AA$12)</f>
        <v>142719.35999999999</v>
      </c>
      <c r="AB102" s="5"/>
      <c r="AC102" s="5">
        <f t="shared" ref="AC102:AC107" si="652">SUM(AB102*D102*E102*F102*I102*$AC$12)</f>
        <v>0</v>
      </c>
      <c r="AD102" s="11">
        <v>25</v>
      </c>
      <c r="AE102" s="5">
        <f t="shared" ref="AE102:AE107" si="653">SUM(AD102*D102*E102*F102*I102*$AE$12)</f>
        <v>356798.39999999997</v>
      </c>
      <c r="AF102" s="5">
        <v>10</v>
      </c>
      <c r="AG102" s="5">
        <f t="shared" ref="AG102:AG107" si="654">SUM(AF102*D102*E102*F102*H102*$AG$12)</f>
        <v>118932.79999999999</v>
      </c>
      <c r="AH102" s="11"/>
      <c r="AI102" s="11">
        <f t="shared" ref="AI102:AI107" si="655">SUM(AH102*D102*E102*F102*H102*$AI$12)</f>
        <v>0</v>
      </c>
      <c r="AJ102" s="5"/>
      <c r="AK102" s="5">
        <f t="shared" ref="AK102:AK107" si="656">SUM(AJ102*D102*E102*F102*H102*$AK$12)</f>
        <v>0</v>
      </c>
      <c r="AL102" s="7"/>
      <c r="AM102" s="5">
        <f t="shared" ref="AM102:AM107" si="657">SUM(AL102*D102*E102*F102*H102*$AM$12)</f>
        <v>0</v>
      </c>
      <c r="AN102" s="5"/>
      <c r="AO102" s="5">
        <f t="shared" ref="AO102:AO107" si="658">SUM(D102*E102*F102*H102*AN102*$AO$12)</f>
        <v>0</v>
      </c>
      <c r="AP102" s="5"/>
      <c r="AQ102" s="5">
        <f t="shared" ref="AQ102:AQ107" si="659">SUM(AP102*D102*E102*F102*H102*$AQ$12)</f>
        <v>0</v>
      </c>
      <c r="AR102" s="5"/>
      <c r="AS102" s="5">
        <f t="shared" ref="AS102:AS107" si="660">SUM(AR102*D102*E102*F102*H102*$AS$12)</f>
        <v>0</v>
      </c>
      <c r="AT102" s="5">
        <v>5</v>
      </c>
      <c r="AU102" s="5">
        <f t="shared" ref="AU102:AU107" si="661">SUM(AT102*D102*E102*F102*H102*$AU$12)</f>
        <v>59466.399999999994</v>
      </c>
      <c r="AV102" s="5">
        <v>85</v>
      </c>
      <c r="AW102" s="5">
        <f t="shared" ref="AW102:AW107" si="662">SUM(AV102*D102*E102*F102*H102*$AW$12)</f>
        <v>1010928.7999999999</v>
      </c>
      <c r="AX102" s="11">
        <v>39</v>
      </c>
      <c r="AY102" s="5">
        <f t="shared" ref="AY102:AY107" si="663">SUM(AX102*D102*E102*F102*H102*$AY$12)</f>
        <v>463837.91999999993</v>
      </c>
      <c r="AZ102" s="5">
        <v>37</v>
      </c>
      <c r="BA102" s="5">
        <f t="shared" ref="BA102:BA107" si="664">SUM(AZ102*D102*E102*F102*H102*$BA$12)</f>
        <v>440051.36</v>
      </c>
      <c r="BB102" s="5"/>
      <c r="BC102" s="5">
        <f t="shared" ref="BC102:BC107" si="665">SUM(BB102*D102*E102*F102*H102*$BC$12)</f>
        <v>0</v>
      </c>
      <c r="BD102" s="5">
        <v>18</v>
      </c>
      <c r="BE102" s="5">
        <f t="shared" ref="BE102:BE107" si="666">BD102*D102*E102*F102*H102*$BE$12</f>
        <v>214079.04</v>
      </c>
      <c r="BF102" s="5"/>
      <c r="BG102" s="5">
        <f t="shared" ref="BG102:BG107" si="667">BF102*D102*E102*F102*H102*$BG$12</f>
        <v>0</v>
      </c>
      <c r="BH102" s="5">
        <v>3</v>
      </c>
      <c r="BI102" s="5">
        <f t="shared" ref="BI102:BI107" si="668">BH102*D102*E102*F102*H102*$BI$12</f>
        <v>35679.839999999997</v>
      </c>
      <c r="BJ102" s="5">
        <v>36</v>
      </c>
      <c r="BK102" s="5">
        <f t="shared" ref="BK102:BK107" si="669">SUM(BJ102*D102*E102*F102*H102*$BK$12)</f>
        <v>428158.08</v>
      </c>
      <c r="BL102" s="5">
        <v>81</v>
      </c>
      <c r="BM102" s="5">
        <f t="shared" ref="BM102:BM107" si="670">SUM(BL102*D102*E102*F102*H102*$BM$12)</f>
        <v>963355.67999999982</v>
      </c>
      <c r="BN102" s="5"/>
      <c r="BO102" s="5">
        <f t="shared" ref="BO102:BO107" si="671">SUM(BN102*D102*E102*F102*H102*$BO$12)</f>
        <v>0</v>
      </c>
      <c r="BP102" s="5"/>
      <c r="BQ102" s="5">
        <f t="shared" ref="BQ102:BQ107" si="672">SUM(BP102*D102*E102*F102*H102*$BQ$12)</f>
        <v>0</v>
      </c>
      <c r="BR102" s="5">
        <v>4</v>
      </c>
      <c r="BS102" s="5">
        <f t="shared" ref="BS102:BS107" si="673">SUM(BR102*D102*E102*F102*H102*$BS$12)</f>
        <v>47573.120000000003</v>
      </c>
      <c r="BT102" s="5"/>
      <c r="BU102" s="5">
        <f t="shared" ref="BU102:BU107" si="674">BT102*D102*E102*F102*H102*$BU$12</f>
        <v>0</v>
      </c>
      <c r="BV102" s="5">
        <v>2</v>
      </c>
      <c r="BW102" s="5">
        <f t="shared" ref="BW102:BW107" si="675">SUM(BV102*D102*E102*F102*H102*$BW$12)</f>
        <v>23786.560000000001</v>
      </c>
      <c r="BX102" s="5">
        <v>4</v>
      </c>
      <c r="BY102" s="5">
        <f t="shared" ref="BY102:BY107" si="676">SUM(BX102*D102*E102*F102*H102*$BY$12)</f>
        <v>47573.120000000003</v>
      </c>
      <c r="BZ102" s="5">
        <v>1</v>
      </c>
      <c r="CA102" s="5">
        <f t="shared" ref="CA102:CA107" si="677">SUM(BZ102*D102*E102*F102*H102*$CA$12)</f>
        <v>11893.28</v>
      </c>
      <c r="CB102" s="5"/>
      <c r="CC102" s="5">
        <f t="shared" ref="CC102:CC107" si="678">SUM(CB102*D102*E102*F102*H102*$CC$12)</f>
        <v>0</v>
      </c>
      <c r="CD102" s="5">
        <v>3</v>
      </c>
      <c r="CE102" s="5">
        <f t="shared" ref="CE102:CE107" si="679">CD102*D102*E102*F102*H102*$CE$12</f>
        <v>35679.839999999997</v>
      </c>
      <c r="CF102" s="5">
        <v>5</v>
      </c>
      <c r="CG102" s="5">
        <f t="shared" ref="CG102:CG107" si="680">SUM(CF102*D102*E102*F102*H102*$CG$12)</f>
        <v>59466.399999999994</v>
      </c>
      <c r="CH102" s="5">
        <v>21</v>
      </c>
      <c r="CI102" s="5">
        <f t="shared" ref="CI102:CI107" si="681">SUM(CH102*D102*E102*F102*I102*$CI$12)</f>
        <v>299710.65600000002</v>
      </c>
      <c r="CJ102" s="5">
        <v>20</v>
      </c>
      <c r="CK102" s="5">
        <f t="shared" ref="CK102:CK107" si="682">SUM(CJ102*D102*E102*F102*I102*$CK$12)</f>
        <v>285438.71999999997</v>
      </c>
      <c r="CL102" s="5"/>
      <c r="CM102" s="5">
        <f t="shared" ref="CM102:CM107" si="683">SUM(CL102*D102*E102*F102*I102*$CM$12)</f>
        <v>0</v>
      </c>
      <c r="CN102" s="5">
        <v>125</v>
      </c>
      <c r="CO102" s="5">
        <f t="shared" ref="CO102:CO107" si="684">SUM(CN102*D102*E102*F102*I102*$CO$12)</f>
        <v>1783992</v>
      </c>
      <c r="CP102" s="11"/>
      <c r="CQ102" s="5">
        <f t="shared" ref="CQ102:CQ107" si="685">SUM(CP102*D102*E102*F102*I102*$CQ$12)</f>
        <v>0</v>
      </c>
      <c r="CR102" s="5"/>
      <c r="CS102" s="5">
        <f t="shared" ref="CS102:CS107" si="686">SUM(CR102*D102*E102*F102*I102*$CS$12)</f>
        <v>0</v>
      </c>
      <c r="CT102" s="5">
        <v>15</v>
      </c>
      <c r="CU102" s="5">
        <f t="shared" ref="CU102:CU107" si="687">SUM(CT102*D102*E102*F102*I102*$CU$12)</f>
        <v>214079.03999999998</v>
      </c>
      <c r="CV102" s="5"/>
      <c r="CW102" s="5">
        <f t="shared" ref="CW102:CW107" si="688">SUM(CV102*D102*E102*F102*I102*$CW$12)</f>
        <v>0</v>
      </c>
      <c r="CX102" s="5">
        <v>96</v>
      </c>
      <c r="CY102" s="5">
        <f t="shared" ref="CY102:CY107" si="689">SUM(CX102*D102*E102*F102*I102*$CY$12)</f>
        <v>1370105.8559999999</v>
      </c>
      <c r="CZ102" s="5"/>
      <c r="DA102" s="5">
        <f t="shared" ref="DA102:DA107" si="690">SUM(CZ102*D102*E102*F102*I102*$DA$12)</f>
        <v>0</v>
      </c>
      <c r="DB102" s="5">
        <v>1</v>
      </c>
      <c r="DC102" s="5">
        <f t="shared" ref="DC102:DC107" si="691">SUM(DB102*D102*E102*F102*I102*$DC$12)</f>
        <v>14271.936000000002</v>
      </c>
      <c r="DD102" s="5">
        <v>8</v>
      </c>
      <c r="DE102" s="5">
        <f t="shared" ref="DE102:DE107" si="692">SUM(DD102*D102*E102*F102*I102*$DE$12)</f>
        <v>114175.48800000001</v>
      </c>
      <c r="DF102" s="5">
        <v>13</v>
      </c>
      <c r="DG102" s="5">
        <f t="shared" ref="DG102:DG107" si="693">SUM(DF102*D102*E102*F102*I102*$DG$12)</f>
        <v>185535.16800000001</v>
      </c>
      <c r="DH102" s="5">
        <v>29</v>
      </c>
      <c r="DI102" s="5">
        <f t="shared" ref="DI102:DI107" si="694">SUM(DH102*D102*E102*F102*I102*$DI$12)</f>
        <v>413886.14399999997</v>
      </c>
      <c r="DJ102" s="5">
        <v>9</v>
      </c>
      <c r="DK102" s="5">
        <f t="shared" ref="DK102:DK107" si="695">SUM(DJ102*D102*E102*F102*I102*$DK$12)</f>
        <v>128447.424</v>
      </c>
      <c r="DL102" s="5"/>
      <c r="DM102" s="5">
        <f t="shared" ref="DM102:DM107" si="696">DL102*D102*E102*F102*I102*$DM$12</f>
        <v>0</v>
      </c>
      <c r="DN102" s="11"/>
      <c r="DO102" s="5">
        <f t="shared" ref="DO102:DO107" si="697">SUM(DN102*D102*E102*F102*I102*$DO$12)</f>
        <v>0</v>
      </c>
      <c r="DP102" s="5"/>
      <c r="DQ102" s="5">
        <f t="shared" ref="DQ102:DQ107" si="698">SUM(DP102*D102*E102*F102*I102*$DQ$12)</f>
        <v>0</v>
      </c>
      <c r="DR102" s="5"/>
      <c r="DS102" s="5">
        <f t="shared" ref="DS102:DS107" si="699">SUM(DR102*D102*E102*F102*J102*$DS$12)</f>
        <v>0</v>
      </c>
      <c r="DT102" s="5">
        <v>4</v>
      </c>
      <c r="DU102" s="5">
        <f t="shared" ref="DU102:DU107" si="700">SUM(DT102*D102*E102*F102*K102*$DU$12)</f>
        <v>87330.656000000003</v>
      </c>
      <c r="DV102" s="5"/>
      <c r="DW102" s="5">
        <f t="shared" ref="DW102:DW107" si="701">SUM(DV102*D102*E102*F102*H102*$DW$12)</f>
        <v>0</v>
      </c>
      <c r="DX102" s="11"/>
      <c r="DY102" s="5">
        <f t="shared" ref="DY102:DY107" si="702">SUM(DX102*D102*E102*F102*H102*$DY$12)</f>
        <v>0</v>
      </c>
      <c r="DZ102" s="5"/>
      <c r="EA102" s="5">
        <f t="shared" ref="EA102:EA107" si="703">SUM(DZ102*D102*E102*F102*H102*$EA$12)</f>
        <v>0</v>
      </c>
      <c r="EB102" s="5"/>
      <c r="EC102" s="5">
        <f t="shared" ref="EC102:EC107" si="704">SUM(EB102*D102*E102*F102*H102*$EC$12)</f>
        <v>0</v>
      </c>
      <c r="ED102" s="5"/>
      <c r="EE102" s="5">
        <f t="shared" si="576"/>
        <v>0</v>
      </c>
      <c r="EF102" s="107"/>
      <c r="EG102" s="106">
        <f t="shared" si="577"/>
        <v>0</v>
      </c>
      <c r="EH102" s="108">
        <f t="shared" si="578"/>
        <v>821</v>
      </c>
      <c r="EI102" s="108">
        <f t="shared" si="578"/>
        <v>10665213.887999997</v>
      </c>
    </row>
    <row r="103" spans="1:139" s="17" customFormat="1" ht="60" x14ac:dyDescent="0.25">
      <c r="A103" s="19"/>
      <c r="B103" s="19">
        <v>65</v>
      </c>
      <c r="C103" s="10" t="s">
        <v>251</v>
      </c>
      <c r="D103" s="9">
        <v>11480</v>
      </c>
      <c r="E103" s="4">
        <v>1.1200000000000001</v>
      </c>
      <c r="F103" s="6">
        <v>1</v>
      </c>
      <c r="G103" s="6"/>
      <c r="H103" s="9">
        <v>1.4</v>
      </c>
      <c r="I103" s="9">
        <v>1.68</v>
      </c>
      <c r="J103" s="9">
        <v>2.23</v>
      </c>
      <c r="K103" s="9">
        <v>2.57</v>
      </c>
      <c r="L103" s="5"/>
      <c r="M103" s="5">
        <f t="shared" si="641"/>
        <v>0</v>
      </c>
      <c r="N103" s="5"/>
      <c r="O103" s="5">
        <f t="shared" si="646"/>
        <v>0</v>
      </c>
      <c r="P103" s="11"/>
      <c r="Q103" s="5">
        <f t="shared" si="647"/>
        <v>0</v>
      </c>
      <c r="R103" s="5"/>
      <c r="S103" s="5">
        <f t="shared" si="648"/>
        <v>0</v>
      </c>
      <c r="T103" s="11"/>
      <c r="U103" s="11">
        <f t="shared" si="649"/>
        <v>0</v>
      </c>
      <c r="V103" s="5"/>
      <c r="W103" s="5">
        <f t="shared" si="642"/>
        <v>0</v>
      </c>
      <c r="X103" s="5"/>
      <c r="Y103" s="5">
        <f t="shared" si="650"/>
        <v>0</v>
      </c>
      <c r="Z103" s="5"/>
      <c r="AA103" s="5">
        <f t="shared" si="651"/>
        <v>0</v>
      </c>
      <c r="AB103" s="5"/>
      <c r="AC103" s="5">
        <f t="shared" si="652"/>
        <v>0</v>
      </c>
      <c r="AD103" s="11"/>
      <c r="AE103" s="5">
        <f t="shared" si="653"/>
        <v>0</v>
      </c>
      <c r="AF103" s="5">
        <v>20</v>
      </c>
      <c r="AG103" s="5">
        <f t="shared" si="654"/>
        <v>360012.80000000005</v>
      </c>
      <c r="AH103" s="11"/>
      <c r="AI103" s="11">
        <f t="shared" si="655"/>
        <v>0</v>
      </c>
      <c r="AJ103" s="5"/>
      <c r="AK103" s="5">
        <f t="shared" si="656"/>
        <v>0</v>
      </c>
      <c r="AL103" s="7"/>
      <c r="AM103" s="5">
        <f t="shared" si="657"/>
        <v>0</v>
      </c>
      <c r="AN103" s="5"/>
      <c r="AO103" s="5">
        <f t="shared" si="658"/>
        <v>0</v>
      </c>
      <c r="AP103" s="5"/>
      <c r="AQ103" s="5">
        <f t="shared" si="659"/>
        <v>0</v>
      </c>
      <c r="AR103" s="5"/>
      <c r="AS103" s="5">
        <f t="shared" si="660"/>
        <v>0</v>
      </c>
      <c r="AT103" s="5">
        <v>10</v>
      </c>
      <c r="AU103" s="5">
        <f t="shared" si="661"/>
        <v>180006.40000000002</v>
      </c>
      <c r="AV103" s="5"/>
      <c r="AW103" s="5">
        <f t="shared" si="662"/>
        <v>0</v>
      </c>
      <c r="AX103" s="5"/>
      <c r="AY103" s="5">
        <f t="shared" si="663"/>
        <v>0</v>
      </c>
      <c r="AZ103" s="5"/>
      <c r="BA103" s="5">
        <f t="shared" si="664"/>
        <v>0</v>
      </c>
      <c r="BB103" s="5"/>
      <c r="BC103" s="5">
        <f t="shared" si="665"/>
        <v>0</v>
      </c>
      <c r="BD103" s="5"/>
      <c r="BE103" s="5">
        <f t="shared" si="666"/>
        <v>0</v>
      </c>
      <c r="BF103" s="5"/>
      <c r="BG103" s="5">
        <f t="shared" si="667"/>
        <v>0</v>
      </c>
      <c r="BH103" s="5"/>
      <c r="BI103" s="5">
        <f t="shared" si="668"/>
        <v>0</v>
      </c>
      <c r="BJ103" s="5"/>
      <c r="BK103" s="5">
        <f t="shared" si="669"/>
        <v>0</v>
      </c>
      <c r="BL103" s="5"/>
      <c r="BM103" s="5">
        <f t="shared" si="670"/>
        <v>0</v>
      </c>
      <c r="BN103" s="5"/>
      <c r="BO103" s="5">
        <f t="shared" si="671"/>
        <v>0</v>
      </c>
      <c r="BP103" s="5"/>
      <c r="BQ103" s="5">
        <f t="shared" si="672"/>
        <v>0</v>
      </c>
      <c r="BR103" s="5"/>
      <c r="BS103" s="5">
        <f t="shared" si="673"/>
        <v>0</v>
      </c>
      <c r="BT103" s="5"/>
      <c r="BU103" s="5">
        <f t="shared" si="674"/>
        <v>0</v>
      </c>
      <c r="BV103" s="5"/>
      <c r="BW103" s="5">
        <f t="shared" si="675"/>
        <v>0</v>
      </c>
      <c r="BX103" s="5"/>
      <c r="BY103" s="5">
        <f t="shared" si="676"/>
        <v>0</v>
      </c>
      <c r="BZ103" s="5"/>
      <c r="CA103" s="5">
        <f t="shared" si="677"/>
        <v>0</v>
      </c>
      <c r="CB103" s="5"/>
      <c r="CC103" s="5">
        <f t="shared" si="678"/>
        <v>0</v>
      </c>
      <c r="CD103" s="5"/>
      <c r="CE103" s="5">
        <f t="shared" si="679"/>
        <v>0</v>
      </c>
      <c r="CF103" s="5"/>
      <c r="CG103" s="5">
        <f t="shared" si="680"/>
        <v>0</v>
      </c>
      <c r="CH103" s="5"/>
      <c r="CI103" s="5">
        <f t="shared" si="681"/>
        <v>0</v>
      </c>
      <c r="CJ103" s="5"/>
      <c r="CK103" s="5">
        <f t="shared" si="682"/>
        <v>0</v>
      </c>
      <c r="CL103" s="5"/>
      <c r="CM103" s="5">
        <f t="shared" si="683"/>
        <v>0</v>
      </c>
      <c r="CN103" s="5"/>
      <c r="CO103" s="5">
        <f t="shared" si="684"/>
        <v>0</v>
      </c>
      <c r="CP103" s="11"/>
      <c r="CQ103" s="5">
        <f t="shared" si="685"/>
        <v>0</v>
      </c>
      <c r="CR103" s="5"/>
      <c r="CS103" s="5">
        <f t="shared" si="686"/>
        <v>0</v>
      </c>
      <c r="CT103" s="5"/>
      <c r="CU103" s="5">
        <f t="shared" si="687"/>
        <v>0</v>
      </c>
      <c r="CV103" s="5"/>
      <c r="CW103" s="5">
        <f t="shared" si="688"/>
        <v>0</v>
      </c>
      <c r="CX103" s="5"/>
      <c r="CY103" s="5">
        <f t="shared" si="689"/>
        <v>0</v>
      </c>
      <c r="CZ103" s="5"/>
      <c r="DA103" s="5">
        <f t="shared" si="690"/>
        <v>0</v>
      </c>
      <c r="DB103" s="5"/>
      <c r="DC103" s="5">
        <f t="shared" si="691"/>
        <v>0</v>
      </c>
      <c r="DD103" s="5"/>
      <c r="DE103" s="5">
        <f t="shared" si="692"/>
        <v>0</v>
      </c>
      <c r="DF103" s="5"/>
      <c r="DG103" s="5">
        <f t="shared" si="693"/>
        <v>0</v>
      </c>
      <c r="DH103" s="5"/>
      <c r="DI103" s="5">
        <f t="shared" si="694"/>
        <v>0</v>
      </c>
      <c r="DJ103" s="5"/>
      <c r="DK103" s="5">
        <f t="shared" si="695"/>
        <v>0</v>
      </c>
      <c r="DL103" s="5"/>
      <c r="DM103" s="5">
        <f t="shared" si="696"/>
        <v>0</v>
      </c>
      <c r="DN103" s="11"/>
      <c r="DO103" s="5">
        <f t="shared" si="697"/>
        <v>0</v>
      </c>
      <c r="DP103" s="5"/>
      <c r="DQ103" s="5">
        <f t="shared" si="698"/>
        <v>0</v>
      </c>
      <c r="DR103" s="5"/>
      <c r="DS103" s="5">
        <f t="shared" si="699"/>
        <v>0</v>
      </c>
      <c r="DT103" s="5"/>
      <c r="DU103" s="5">
        <f t="shared" si="700"/>
        <v>0</v>
      </c>
      <c r="DV103" s="5"/>
      <c r="DW103" s="5">
        <f t="shared" si="701"/>
        <v>0</v>
      </c>
      <c r="DX103" s="11"/>
      <c r="DY103" s="5">
        <f t="shared" si="702"/>
        <v>0</v>
      </c>
      <c r="DZ103" s="5"/>
      <c r="EA103" s="5">
        <f t="shared" si="703"/>
        <v>0</v>
      </c>
      <c r="EB103" s="5"/>
      <c r="EC103" s="5">
        <f t="shared" si="704"/>
        <v>0</v>
      </c>
      <c r="ED103" s="5"/>
      <c r="EE103" s="5">
        <f t="shared" si="576"/>
        <v>0</v>
      </c>
      <c r="EF103" s="107"/>
      <c r="EG103" s="106">
        <f t="shared" si="577"/>
        <v>0</v>
      </c>
      <c r="EH103" s="108">
        <f t="shared" si="578"/>
        <v>30</v>
      </c>
      <c r="EI103" s="108">
        <f t="shared" si="578"/>
        <v>540019.20000000007</v>
      </c>
    </row>
    <row r="104" spans="1:139" s="109" customFormat="1" ht="60" x14ac:dyDescent="0.25">
      <c r="A104" s="19"/>
      <c r="B104" s="19">
        <v>66</v>
      </c>
      <c r="C104" s="10" t="s">
        <v>252</v>
      </c>
      <c r="D104" s="9">
        <v>11480</v>
      </c>
      <c r="E104" s="4">
        <v>1.66</v>
      </c>
      <c r="F104" s="6">
        <v>1</v>
      </c>
      <c r="G104" s="6"/>
      <c r="H104" s="9">
        <v>1.4</v>
      </c>
      <c r="I104" s="9">
        <v>1.68</v>
      </c>
      <c r="J104" s="9">
        <v>2.23</v>
      </c>
      <c r="K104" s="9">
        <v>2.57</v>
      </c>
      <c r="L104" s="5"/>
      <c r="M104" s="5">
        <f t="shared" si="641"/>
        <v>0</v>
      </c>
      <c r="N104" s="5"/>
      <c r="O104" s="5">
        <f t="shared" si="646"/>
        <v>0</v>
      </c>
      <c r="P104" s="11"/>
      <c r="Q104" s="5">
        <f t="shared" si="647"/>
        <v>0</v>
      </c>
      <c r="R104" s="5"/>
      <c r="S104" s="5">
        <f t="shared" si="648"/>
        <v>0</v>
      </c>
      <c r="T104" s="11"/>
      <c r="U104" s="11">
        <f t="shared" si="649"/>
        <v>0</v>
      </c>
      <c r="V104" s="5"/>
      <c r="W104" s="5">
        <f t="shared" si="642"/>
        <v>0</v>
      </c>
      <c r="X104" s="5"/>
      <c r="Y104" s="5">
        <f t="shared" si="650"/>
        <v>0</v>
      </c>
      <c r="Z104" s="5"/>
      <c r="AA104" s="5">
        <f t="shared" si="651"/>
        <v>0</v>
      </c>
      <c r="AB104" s="5"/>
      <c r="AC104" s="5">
        <f t="shared" si="652"/>
        <v>0</v>
      </c>
      <c r="AD104" s="11"/>
      <c r="AE104" s="5">
        <f t="shared" si="653"/>
        <v>0</v>
      </c>
      <c r="AF104" s="5">
        <v>20</v>
      </c>
      <c r="AG104" s="5">
        <f t="shared" si="654"/>
        <v>533590.4</v>
      </c>
      <c r="AH104" s="11"/>
      <c r="AI104" s="11">
        <f t="shared" si="655"/>
        <v>0</v>
      </c>
      <c r="AJ104" s="5"/>
      <c r="AK104" s="5">
        <f t="shared" si="656"/>
        <v>0</v>
      </c>
      <c r="AL104" s="7"/>
      <c r="AM104" s="5">
        <f t="shared" si="657"/>
        <v>0</v>
      </c>
      <c r="AN104" s="5"/>
      <c r="AO104" s="5">
        <f t="shared" si="658"/>
        <v>0</v>
      </c>
      <c r="AP104" s="5"/>
      <c r="AQ104" s="5">
        <f t="shared" si="659"/>
        <v>0</v>
      </c>
      <c r="AR104" s="5"/>
      <c r="AS104" s="5">
        <f t="shared" si="660"/>
        <v>0</v>
      </c>
      <c r="AT104" s="5"/>
      <c r="AU104" s="5">
        <f t="shared" si="661"/>
        <v>0</v>
      </c>
      <c r="AV104" s="5"/>
      <c r="AW104" s="5">
        <f t="shared" si="662"/>
        <v>0</v>
      </c>
      <c r="AX104" s="5"/>
      <c r="AY104" s="5">
        <f t="shared" si="663"/>
        <v>0</v>
      </c>
      <c r="AZ104" s="5"/>
      <c r="BA104" s="5">
        <f t="shared" si="664"/>
        <v>0</v>
      </c>
      <c r="BB104" s="5"/>
      <c r="BC104" s="5">
        <f t="shared" si="665"/>
        <v>0</v>
      </c>
      <c r="BD104" s="5"/>
      <c r="BE104" s="5">
        <f t="shared" si="666"/>
        <v>0</v>
      </c>
      <c r="BF104" s="5"/>
      <c r="BG104" s="5">
        <f t="shared" si="667"/>
        <v>0</v>
      </c>
      <c r="BH104" s="5"/>
      <c r="BI104" s="5">
        <f t="shared" si="668"/>
        <v>0</v>
      </c>
      <c r="BJ104" s="5"/>
      <c r="BK104" s="5">
        <f t="shared" si="669"/>
        <v>0</v>
      </c>
      <c r="BL104" s="5"/>
      <c r="BM104" s="5">
        <f t="shared" si="670"/>
        <v>0</v>
      </c>
      <c r="BN104" s="5"/>
      <c r="BO104" s="5">
        <f t="shared" si="671"/>
        <v>0</v>
      </c>
      <c r="BP104" s="5"/>
      <c r="BQ104" s="5">
        <f t="shared" si="672"/>
        <v>0</v>
      </c>
      <c r="BR104" s="5"/>
      <c r="BS104" s="5">
        <f t="shared" si="673"/>
        <v>0</v>
      </c>
      <c r="BT104" s="5"/>
      <c r="BU104" s="5">
        <f t="shared" si="674"/>
        <v>0</v>
      </c>
      <c r="BV104" s="5"/>
      <c r="BW104" s="5">
        <f t="shared" si="675"/>
        <v>0</v>
      </c>
      <c r="BX104" s="5"/>
      <c r="BY104" s="5">
        <f t="shared" si="676"/>
        <v>0</v>
      </c>
      <c r="BZ104" s="5"/>
      <c r="CA104" s="5">
        <f t="shared" si="677"/>
        <v>0</v>
      </c>
      <c r="CB104" s="5"/>
      <c r="CC104" s="5">
        <f t="shared" si="678"/>
        <v>0</v>
      </c>
      <c r="CD104" s="5"/>
      <c r="CE104" s="5">
        <f t="shared" si="679"/>
        <v>0</v>
      </c>
      <c r="CF104" s="5"/>
      <c r="CG104" s="5">
        <f t="shared" si="680"/>
        <v>0</v>
      </c>
      <c r="CH104" s="5"/>
      <c r="CI104" s="5">
        <f t="shared" si="681"/>
        <v>0</v>
      </c>
      <c r="CJ104" s="5"/>
      <c r="CK104" s="5">
        <f t="shared" si="682"/>
        <v>0</v>
      </c>
      <c r="CL104" s="5"/>
      <c r="CM104" s="5">
        <f t="shared" si="683"/>
        <v>0</v>
      </c>
      <c r="CN104" s="5"/>
      <c r="CO104" s="5">
        <f t="shared" si="684"/>
        <v>0</v>
      </c>
      <c r="CP104" s="11"/>
      <c r="CQ104" s="5">
        <f t="shared" si="685"/>
        <v>0</v>
      </c>
      <c r="CR104" s="5"/>
      <c r="CS104" s="5">
        <f t="shared" si="686"/>
        <v>0</v>
      </c>
      <c r="CT104" s="5"/>
      <c r="CU104" s="5">
        <f t="shared" si="687"/>
        <v>0</v>
      </c>
      <c r="CV104" s="5"/>
      <c r="CW104" s="5">
        <f t="shared" si="688"/>
        <v>0</v>
      </c>
      <c r="CX104" s="5"/>
      <c r="CY104" s="5">
        <f t="shared" si="689"/>
        <v>0</v>
      </c>
      <c r="CZ104" s="5"/>
      <c r="DA104" s="5">
        <f t="shared" si="690"/>
        <v>0</v>
      </c>
      <c r="DB104" s="5">
        <v>1</v>
      </c>
      <c r="DC104" s="5">
        <f t="shared" si="691"/>
        <v>32015.423999999999</v>
      </c>
      <c r="DD104" s="5"/>
      <c r="DE104" s="5">
        <f t="shared" si="692"/>
        <v>0</v>
      </c>
      <c r="DF104" s="5"/>
      <c r="DG104" s="5">
        <f t="shared" si="693"/>
        <v>0</v>
      </c>
      <c r="DH104" s="5"/>
      <c r="DI104" s="5">
        <f t="shared" si="694"/>
        <v>0</v>
      </c>
      <c r="DJ104" s="5"/>
      <c r="DK104" s="5">
        <f t="shared" si="695"/>
        <v>0</v>
      </c>
      <c r="DL104" s="5"/>
      <c r="DM104" s="5">
        <f t="shared" si="696"/>
        <v>0</v>
      </c>
      <c r="DN104" s="11"/>
      <c r="DO104" s="5">
        <f t="shared" si="697"/>
        <v>0</v>
      </c>
      <c r="DP104" s="5"/>
      <c r="DQ104" s="5">
        <f t="shared" si="698"/>
        <v>0</v>
      </c>
      <c r="DR104" s="5"/>
      <c r="DS104" s="5">
        <f t="shared" si="699"/>
        <v>0</v>
      </c>
      <c r="DT104" s="5"/>
      <c r="DU104" s="5">
        <f t="shared" si="700"/>
        <v>0</v>
      </c>
      <c r="DV104" s="7"/>
      <c r="DW104" s="5">
        <f t="shared" si="701"/>
        <v>0</v>
      </c>
      <c r="DX104" s="11"/>
      <c r="DY104" s="5">
        <f t="shared" si="702"/>
        <v>0</v>
      </c>
      <c r="DZ104" s="5"/>
      <c r="EA104" s="5">
        <f t="shared" si="703"/>
        <v>0</v>
      </c>
      <c r="EB104" s="5"/>
      <c r="EC104" s="5">
        <f t="shared" si="704"/>
        <v>0</v>
      </c>
      <c r="ED104" s="5"/>
      <c r="EE104" s="5">
        <f t="shared" si="576"/>
        <v>0</v>
      </c>
      <c r="EF104" s="107"/>
      <c r="EG104" s="106">
        <f t="shared" si="577"/>
        <v>0</v>
      </c>
      <c r="EH104" s="108">
        <f t="shared" si="578"/>
        <v>21</v>
      </c>
      <c r="EI104" s="108">
        <f t="shared" si="578"/>
        <v>565605.82400000002</v>
      </c>
    </row>
    <row r="105" spans="1:139" s="17" customFormat="1" ht="60" x14ac:dyDescent="0.25">
      <c r="A105" s="19"/>
      <c r="B105" s="19">
        <v>67</v>
      </c>
      <c r="C105" s="10" t="s">
        <v>253</v>
      </c>
      <c r="D105" s="9">
        <v>11480</v>
      </c>
      <c r="E105" s="4">
        <v>2</v>
      </c>
      <c r="F105" s="6">
        <v>1</v>
      </c>
      <c r="G105" s="6"/>
      <c r="H105" s="9">
        <v>1.4</v>
      </c>
      <c r="I105" s="9">
        <v>1.68</v>
      </c>
      <c r="J105" s="9">
        <v>2.23</v>
      </c>
      <c r="K105" s="9">
        <v>2.57</v>
      </c>
      <c r="L105" s="5"/>
      <c r="M105" s="5">
        <f t="shared" si="641"/>
        <v>0</v>
      </c>
      <c r="N105" s="5"/>
      <c r="O105" s="5">
        <f t="shared" si="646"/>
        <v>0</v>
      </c>
      <c r="P105" s="11"/>
      <c r="Q105" s="5">
        <f t="shared" si="647"/>
        <v>0</v>
      </c>
      <c r="R105" s="5"/>
      <c r="S105" s="5">
        <f t="shared" si="648"/>
        <v>0</v>
      </c>
      <c r="T105" s="11"/>
      <c r="U105" s="11">
        <f t="shared" si="649"/>
        <v>0</v>
      </c>
      <c r="V105" s="5"/>
      <c r="W105" s="5">
        <f t="shared" si="642"/>
        <v>0</v>
      </c>
      <c r="X105" s="5"/>
      <c r="Y105" s="5">
        <f t="shared" si="650"/>
        <v>0</v>
      </c>
      <c r="Z105" s="5"/>
      <c r="AA105" s="5">
        <f t="shared" si="651"/>
        <v>0</v>
      </c>
      <c r="AB105" s="5"/>
      <c r="AC105" s="5">
        <f t="shared" si="652"/>
        <v>0</v>
      </c>
      <c r="AD105" s="11"/>
      <c r="AE105" s="5">
        <f t="shared" si="653"/>
        <v>0</v>
      </c>
      <c r="AF105" s="5">
        <v>10</v>
      </c>
      <c r="AG105" s="5">
        <f t="shared" si="654"/>
        <v>321440</v>
      </c>
      <c r="AH105" s="11"/>
      <c r="AI105" s="11">
        <f t="shared" si="655"/>
        <v>0</v>
      </c>
      <c r="AJ105" s="5"/>
      <c r="AK105" s="5">
        <f t="shared" si="656"/>
        <v>0</v>
      </c>
      <c r="AL105" s="5"/>
      <c r="AM105" s="5">
        <f t="shared" si="657"/>
        <v>0</v>
      </c>
      <c r="AN105" s="5"/>
      <c r="AO105" s="5">
        <f t="shared" si="658"/>
        <v>0</v>
      </c>
      <c r="AP105" s="5"/>
      <c r="AQ105" s="5">
        <f t="shared" si="659"/>
        <v>0</v>
      </c>
      <c r="AR105" s="5"/>
      <c r="AS105" s="5">
        <f t="shared" si="660"/>
        <v>0</v>
      </c>
      <c r="AT105" s="5"/>
      <c r="AU105" s="5">
        <f t="shared" si="661"/>
        <v>0</v>
      </c>
      <c r="AV105" s="5"/>
      <c r="AW105" s="5">
        <f t="shared" si="662"/>
        <v>0</v>
      </c>
      <c r="AX105" s="5"/>
      <c r="AY105" s="5">
        <f t="shared" si="663"/>
        <v>0</v>
      </c>
      <c r="AZ105" s="5"/>
      <c r="BA105" s="5">
        <f t="shared" si="664"/>
        <v>0</v>
      </c>
      <c r="BB105" s="5"/>
      <c r="BC105" s="5">
        <f t="shared" si="665"/>
        <v>0</v>
      </c>
      <c r="BD105" s="5"/>
      <c r="BE105" s="5">
        <f t="shared" si="666"/>
        <v>0</v>
      </c>
      <c r="BF105" s="5"/>
      <c r="BG105" s="5">
        <f t="shared" si="667"/>
        <v>0</v>
      </c>
      <c r="BH105" s="5"/>
      <c r="BI105" s="5">
        <f t="shared" si="668"/>
        <v>0</v>
      </c>
      <c r="BJ105" s="5"/>
      <c r="BK105" s="5">
        <f t="shared" si="669"/>
        <v>0</v>
      </c>
      <c r="BL105" s="5"/>
      <c r="BM105" s="5">
        <f t="shared" si="670"/>
        <v>0</v>
      </c>
      <c r="BN105" s="5"/>
      <c r="BO105" s="5">
        <f t="shared" si="671"/>
        <v>0</v>
      </c>
      <c r="BP105" s="5"/>
      <c r="BQ105" s="5">
        <f t="shared" si="672"/>
        <v>0</v>
      </c>
      <c r="BR105" s="5"/>
      <c r="BS105" s="5">
        <f t="shared" si="673"/>
        <v>0</v>
      </c>
      <c r="BT105" s="5"/>
      <c r="BU105" s="5">
        <f t="shared" si="674"/>
        <v>0</v>
      </c>
      <c r="BV105" s="5"/>
      <c r="BW105" s="5">
        <f t="shared" si="675"/>
        <v>0</v>
      </c>
      <c r="BX105" s="5"/>
      <c r="BY105" s="5">
        <f t="shared" si="676"/>
        <v>0</v>
      </c>
      <c r="BZ105" s="5"/>
      <c r="CA105" s="5">
        <f t="shared" si="677"/>
        <v>0</v>
      </c>
      <c r="CB105" s="5"/>
      <c r="CC105" s="5">
        <f t="shared" si="678"/>
        <v>0</v>
      </c>
      <c r="CD105" s="5"/>
      <c r="CE105" s="5">
        <f t="shared" si="679"/>
        <v>0</v>
      </c>
      <c r="CF105" s="5"/>
      <c r="CG105" s="5">
        <f t="shared" si="680"/>
        <v>0</v>
      </c>
      <c r="CH105" s="5"/>
      <c r="CI105" s="5">
        <f t="shared" si="681"/>
        <v>0</v>
      </c>
      <c r="CJ105" s="5"/>
      <c r="CK105" s="5">
        <f t="shared" si="682"/>
        <v>0</v>
      </c>
      <c r="CL105" s="5"/>
      <c r="CM105" s="5">
        <f t="shared" si="683"/>
        <v>0</v>
      </c>
      <c r="CN105" s="5"/>
      <c r="CO105" s="5">
        <f t="shared" si="684"/>
        <v>0</v>
      </c>
      <c r="CP105" s="11"/>
      <c r="CQ105" s="5">
        <f t="shared" si="685"/>
        <v>0</v>
      </c>
      <c r="CR105" s="5"/>
      <c r="CS105" s="5">
        <f t="shared" si="686"/>
        <v>0</v>
      </c>
      <c r="CT105" s="5"/>
      <c r="CU105" s="5">
        <f t="shared" si="687"/>
        <v>0</v>
      </c>
      <c r="CV105" s="5"/>
      <c r="CW105" s="5">
        <f t="shared" si="688"/>
        <v>0</v>
      </c>
      <c r="CX105" s="5"/>
      <c r="CY105" s="5">
        <f t="shared" si="689"/>
        <v>0</v>
      </c>
      <c r="CZ105" s="5"/>
      <c r="DA105" s="5">
        <f t="shared" si="690"/>
        <v>0</v>
      </c>
      <c r="DB105" s="5"/>
      <c r="DC105" s="5">
        <f t="shared" si="691"/>
        <v>0</v>
      </c>
      <c r="DD105" s="5"/>
      <c r="DE105" s="5">
        <f t="shared" si="692"/>
        <v>0</v>
      </c>
      <c r="DF105" s="5"/>
      <c r="DG105" s="5">
        <f t="shared" si="693"/>
        <v>0</v>
      </c>
      <c r="DH105" s="5"/>
      <c r="DI105" s="5">
        <f t="shared" si="694"/>
        <v>0</v>
      </c>
      <c r="DJ105" s="5"/>
      <c r="DK105" s="5">
        <f t="shared" si="695"/>
        <v>0</v>
      </c>
      <c r="DL105" s="5"/>
      <c r="DM105" s="5">
        <f t="shared" si="696"/>
        <v>0</v>
      </c>
      <c r="DN105" s="11"/>
      <c r="DO105" s="5">
        <f t="shared" si="697"/>
        <v>0</v>
      </c>
      <c r="DP105" s="5"/>
      <c r="DQ105" s="5">
        <f t="shared" si="698"/>
        <v>0</v>
      </c>
      <c r="DR105" s="5"/>
      <c r="DS105" s="5">
        <f t="shared" si="699"/>
        <v>0</v>
      </c>
      <c r="DT105" s="5"/>
      <c r="DU105" s="5">
        <f t="shared" si="700"/>
        <v>0</v>
      </c>
      <c r="DV105" s="5"/>
      <c r="DW105" s="5">
        <f t="shared" si="701"/>
        <v>0</v>
      </c>
      <c r="DX105" s="11"/>
      <c r="DY105" s="5">
        <f t="shared" si="702"/>
        <v>0</v>
      </c>
      <c r="DZ105" s="5"/>
      <c r="EA105" s="5">
        <f t="shared" si="703"/>
        <v>0</v>
      </c>
      <c r="EB105" s="5"/>
      <c r="EC105" s="5">
        <f t="shared" si="704"/>
        <v>0</v>
      </c>
      <c r="ED105" s="5"/>
      <c r="EE105" s="5">
        <f t="shared" si="576"/>
        <v>0</v>
      </c>
      <c r="EF105" s="107"/>
      <c r="EG105" s="106">
        <f t="shared" si="577"/>
        <v>0</v>
      </c>
      <c r="EH105" s="108">
        <f t="shared" si="578"/>
        <v>10</v>
      </c>
      <c r="EI105" s="108">
        <f t="shared" si="578"/>
        <v>321440</v>
      </c>
    </row>
    <row r="106" spans="1:139" s="17" customFormat="1" ht="60" x14ac:dyDescent="0.25">
      <c r="A106" s="19"/>
      <c r="B106" s="19">
        <v>68</v>
      </c>
      <c r="C106" s="10" t="s">
        <v>254</v>
      </c>
      <c r="D106" s="9">
        <v>11480</v>
      </c>
      <c r="E106" s="4">
        <v>2.46</v>
      </c>
      <c r="F106" s="6">
        <v>1</v>
      </c>
      <c r="G106" s="6"/>
      <c r="H106" s="9">
        <v>1.4</v>
      </c>
      <c r="I106" s="9">
        <v>1.68</v>
      </c>
      <c r="J106" s="9">
        <v>2.23</v>
      </c>
      <c r="K106" s="9">
        <v>2.57</v>
      </c>
      <c r="L106" s="5"/>
      <c r="M106" s="5">
        <f t="shared" si="641"/>
        <v>0</v>
      </c>
      <c r="N106" s="5"/>
      <c r="O106" s="5">
        <f t="shared" si="646"/>
        <v>0</v>
      </c>
      <c r="P106" s="11"/>
      <c r="Q106" s="5">
        <f t="shared" si="647"/>
        <v>0</v>
      </c>
      <c r="R106" s="5"/>
      <c r="S106" s="5">
        <f t="shared" si="648"/>
        <v>0</v>
      </c>
      <c r="T106" s="11"/>
      <c r="U106" s="11">
        <f t="shared" si="649"/>
        <v>0</v>
      </c>
      <c r="V106" s="5"/>
      <c r="W106" s="5">
        <f t="shared" si="642"/>
        <v>0</v>
      </c>
      <c r="X106" s="5"/>
      <c r="Y106" s="5">
        <f t="shared" si="650"/>
        <v>0</v>
      </c>
      <c r="Z106" s="5"/>
      <c r="AA106" s="5">
        <f t="shared" si="651"/>
        <v>0</v>
      </c>
      <c r="AB106" s="5"/>
      <c r="AC106" s="5">
        <f t="shared" si="652"/>
        <v>0</v>
      </c>
      <c r="AD106" s="11"/>
      <c r="AE106" s="5">
        <f t="shared" si="653"/>
        <v>0</v>
      </c>
      <c r="AF106" s="5"/>
      <c r="AG106" s="5">
        <f t="shared" si="654"/>
        <v>0</v>
      </c>
      <c r="AH106" s="11"/>
      <c r="AI106" s="11">
        <f t="shared" si="655"/>
        <v>0</v>
      </c>
      <c r="AJ106" s="5"/>
      <c r="AK106" s="5">
        <f t="shared" si="656"/>
        <v>0</v>
      </c>
      <c r="AL106" s="5"/>
      <c r="AM106" s="5">
        <f t="shared" si="657"/>
        <v>0</v>
      </c>
      <c r="AN106" s="5"/>
      <c r="AO106" s="5">
        <f t="shared" si="658"/>
        <v>0</v>
      </c>
      <c r="AP106" s="5"/>
      <c r="AQ106" s="5">
        <f t="shared" si="659"/>
        <v>0</v>
      </c>
      <c r="AR106" s="5"/>
      <c r="AS106" s="5">
        <f t="shared" si="660"/>
        <v>0</v>
      </c>
      <c r="AT106" s="5"/>
      <c r="AU106" s="5">
        <f t="shared" si="661"/>
        <v>0</v>
      </c>
      <c r="AV106" s="5"/>
      <c r="AW106" s="5">
        <f t="shared" si="662"/>
        <v>0</v>
      </c>
      <c r="AX106" s="5"/>
      <c r="AY106" s="5">
        <f t="shared" si="663"/>
        <v>0</v>
      </c>
      <c r="AZ106" s="5"/>
      <c r="BA106" s="5">
        <f t="shared" si="664"/>
        <v>0</v>
      </c>
      <c r="BB106" s="5"/>
      <c r="BC106" s="5">
        <f t="shared" si="665"/>
        <v>0</v>
      </c>
      <c r="BD106" s="5"/>
      <c r="BE106" s="5">
        <f t="shared" si="666"/>
        <v>0</v>
      </c>
      <c r="BF106" s="5"/>
      <c r="BG106" s="5">
        <f t="shared" si="667"/>
        <v>0</v>
      </c>
      <c r="BH106" s="5"/>
      <c r="BI106" s="5">
        <f t="shared" si="668"/>
        <v>0</v>
      </c>
      <c r="BJ106" s="5"/>
      <c r="BK106" s="5">
        <f t="shared" si="669"/>
        <v>0</v>
      </c>
      <c r="BL106" s="5"/>
      <c r="BM106" s="5">
        <f t="shared" si="670"/>
        <v>0</v>
      </c>
      <c r="BN106" s="5"/>
      <c r="BO106" s="5">
        <f t="shared" si="671"/>
        <v>0</v>
      </c>
      <c r="BP106" s="5"/>
      <c r="BQ106" s="5">
        <f t="shared" si="672"/>
        <v>0</v>
      </c>
      <c r="BR106" s="5"/>
      <c r="BS106" s="5">
        <f t="shared" si="673"/>
        <v>0</v>
      </c>
      <c r="BT106" s="5"/>
      <c r="BU106" s="5">
        <f t="shared" si="674"/>
        <v>0</v>
      </c>
      <c r="BV106" s="5"/>
      <c r="BW106" s="5">
        <f t="shared" si="675"/>
        <v>0</v>
      </c>
      <c r="BX106" s="5"/>
      <c r="BY106" s="5">
        <f t="shared" si="676"/>
        <v>0</v>
      </c>
      <c r="BZ106" s="5"/>
      <c r="CA106" s="5">
        <f t="shared" si="677"/>
        <v>0</v>
      </c>
      <c r="CB106" s="5"/>
      <c r="CC106" s="5">
        <f t="shared" si="678"/>
        <v>0</v>
      </c>
      <c r="CD106" s="5"/>
      <c r="CE106" s="5">
        <f t="shared" si="679"/>
        <v>0</v>
      </c>
      <c r="CF106" s="5"/>
      <c r="CG106" s="5">
        <f t="shared" si="680"/>
        <v>0</v>
      </c>
      <c r="CH106" s="5"/>
      <c r="CI106" s="5">
        <f t="shared" si="681"/>
        <v>0</v>
      </c>
      <c r="CJ106" s="5"/>
      <c r="CK106" s="5">
        <f t="shared" si="682"/>
        <v>0</v>
      </c>
      <c r="CL106" s="5"/>
      <c r="CM106" s="5">
        <f t="shared" si="683"/>
        <v>0</v>
      </c>
      <c r="CN106" s="5"/>
      <c r="CO106" s="5">
        <f t="shared" si="684"/>
        <v>0</v>
      </c>
      <c r="CP106" s="11"/>
      <c r="CQ106" s="5">
        <f t="shared" si="685"/>
        <v>0</v>
      </c>
      <c r="CR106" s="5"/>
      <c r="CS106" s="5">
        <f t="shared" si="686"/>
        <v>0</v>
      </c>
      <c r="CT106" s="5"/>
      <c r="CU106" s="5">
        <f t="shared" si="687"/>
        <v>0</v>
      </c>
      <c r="CV106" s="5"/>
      <c r="CW106" s="5">
        <f t="shared" si="688"/>
        <v>0</v>
      </c>
      <c r="CX106" s="5"/>
      <c r="CY106" s="5">
        <f t="shared" si="689"/>
        <v>0</v>
      </c>
      <c r="CZ106" s="5"/>
      <c r="DA106" s="5">
        <f t="shared" si="690"/>
        <v>0</v>
      </c>
      <c r="DB106" s="5"/>
      <c r="DC106" s="5">
        <f t="shared" si="691"/>
        <v>0</v>
      </c>
      <c r="DD106" s="5"/>
      <c r="DE106" s="5">
        <f t="shared" si="692"/>
        <v>0</v>
      </c>
      <c r="DF106" s="5"/>
      <c r="DG106" s="5">
        <f t="shared" si="693"/>
        <v>0</v>
      </c>
      <c r="DH106" s="5"/>
      <c r="DI106" s="5">
        <f t="shared" si="694"/>
        <v>0</v>
      </c>
      <c r="DJ106" s="5"/>
      <c r="DK106" s="5">
        <f t="shared" si="695"/>
        <v>0</v>
      </c>
      <c r="DL106" s="5"/>
      <c r="DM106" s="5">
        <f t="shared" si="696"/>
        <v>0</v>
      </c>
      <c r="DN106" s="11"/>
      <c r="DO106" s="5">
        <f t="shared" si="697"/>
        <v>0</v>
      </c>
      <c r="DP106" s="5"/>
      <c r="DQ106" s="5">
        <f t="shared" si="698"/>
        <v>0</v>
      </c>
      <c r="DR106" s="5"/>
      <c r="DS106" s="5">
        <f t="shared" si="699"/>
        <v>0</v>
      </c>
      <c r="DT106" s="5"/>
      <c r="DU106" s="5">
        <f t="shared" si="700"/>
        <v>0</v>
      </c>
      <c r="DV106" s="5"/>
      <c r="DW106" s="5">
        <f t="shared" si="701"/>
        <v>0</v>
      </c>
      <c r="DX106" s="11"/>
      <c r="DY106" s="5">
        <f t="shared" si="702"/>
        <v>0</v>
      </c>
      <c r="DZ106" s="5"/>
      <c r="EA106" s="5">
        <f t="shared" si="703"/>
        <v>0</v>
      </c>
      <c r="EB106" s="5"/>
      <c r="EC106" s="5">
        <f t="shared" si="704"/>
        <v>0</v>
      </c>
      <c r="ED106" s="5"/>
      <c r="EE106" s="5">
        <f t="shared" si="576"/>
        <v>0</v>
      </c>
      <c r="EF106" s="107"/>
      <c r="EG106" s="106">
        <f t="shared" si="577"/>
        <v>0</v>
      </c>
      <c r="EH106" s="108">
        <f t="shared" si="578"/>
        <v>0</v>
      </c>
      <c r="EI106" s="108">
        <f t="shared" si="578"/>
        <v>0</v>
      </c>
    </row>
    <row r="107" spans="1:139" s="109" customFormat="1" x14ac:dyDescent="0.25">
      <c r="A107" s="19"/>
      <c r="B107" s="19">
        <v>69</v>
      </c>
      <c r="C107" s="10" t="s">
        <v>255</v>
      </c>
      <c r="D107" s="9">
        <v>11480</v>
      </c>
      <c r="E107" s="4">
        <v>45.5</v>
      </c>
      <c r="F107" s="6">
        <v>1</v>
      </c>
      <c r="G107" s="6"/>
      <c r="H107" s="9">
        <v>1.4</v>
      </c>
      <c r="I107" s="9">
        <v>1.68</v>
      </c>
      <c r="J107" s="9">
        <v>2.23</v>
      </c>
      <c r="K107" s="9">
        <v>2.57</v>
      </c>
      <c r="L107" s="5"/>
      <c r="M107" s="5">
        <f t="shared" si="641"/>
        <v>0</v>
      </c>
      <c r="N107" s="5"/>
      <c r="O107" s="5">
        <f t="shared" si="646"/>
        <v>0</v>
      </c>
      <c r="P107" s="11"/>
      <c r="Q107" s="5">
        <f t="shared" si="647"/>
        <v>0</v>
      </c>
      <c r="R107" s="5"/>
      <c r="S107" s="5">
        <f t="shared" si="648"/>
        <v>0</v>
      </c>
      <c r="T107" s="11"/>
      <c r="U107" s="11">
        <f t="shared" si="649"/>
        <v>0</v>
      </c>
      <c r="V107" s="5"/>
      <c r="W107" s="5">
        <f t="shared" si="642"/>
        <v>0</v>
      </c>
      <c r="X107" s="5"/>
      <c r="Y107" s="5">
        <f t="shared" si="650"/>
        <v>0</v>
      </c>
      <c r="Z107" s="5"/>
      <c r="AA107" s="5">
        <f t="shared" si="651"/>
        <v>0</v>
      </c>
      <c r="AB107" s="5"/>
      <c r="AC107" s="5">
        <f t="shared" si="652"/>
        <v>0</v>
      </c>
      <c r="AD107" s="11"/>
      <c r="AE107" s="5">
        <f t="shared" si="653"/>
        <v>0</v>
      </c>
      <c r="AF107" s="5"/>
      <c r="AG107" s="5">
        <f t="shared" si="654"/>
        <v>0</v>
      </c>
      <c r="AH107" s="11"/>
      <c r="AI107" s="11">
        <f t="shared" si="655"/>
        <v>0</v>
      </c>
      <c r="AJ107" s="5"/>
      <c r="AK107" s="5">
        <f t="shared" si="656"/>
        <v>0</v>
      </c>
      <c r="AL107" s="7"/>
      <c r="AM107" s="5">
        <f t="shared" si="657"/>
        <v>0</v>
      </c>
      <c r="AN107" s="5"/>
      <c r="AO107" s="5">
        <f t="shared" si="658"/>
        <v>0</v>
      </c>
      <c r="AP107" s="5"/>
      <c r="AQ107" s="5">
        <f t="shared" si="659"/>
        <v>0</v>
      </c>
      <c r="AR107" s="5"/>
      <c r="AS107" s="5">
        <f t="shared" si="660"/>
        <v>0</v>
      </c>
      <c r="AT107" s="5"/>
      <c r="AU107" s="5">
        <f t="shared" si="661"/>
        <v>0</v>
      </c>
      <c r="AV107" s="5"/>
      <c r="AW107" s="5">
        <f t="shared" si="662"/>
        <v>0</v>
      </c>
      <c r="AX107" s="5"/>
      <c r="AY107" s="5">
        <f t="shared" si="663"/>
        <v>0</v>
      </c>
      <c r="AZ107" s="5"/>
      <c r="BA107" s="5">
        <f t="shared" si="664"/>
        <v>0</v>
      </c>
      <c r="BB107" s="5"/>
      <c r="BC107" s="5">
        <f t="shared" si="665"/>
        <v>0</v>
      </c>
      <c r="BD107" s="5"/>
      <c r="BE107" s="5">
        <f t="shared" si="666"/>
        <v>0</v>
      </c>
      <c r="BF107" s="5"/>
      <c r="BG107" s="5">
        <f t="shared" si="667"/>
        <v>0</v>
      </c>
      <c r="BH107" s="5"/>
      <c r="BI107" s="5">
        <f t="shared" si="668"/>
        <v>0</v>
      </c>
      <c r="BJ107" s="5"/>
      <c r="BK107" s="5">
        <f t="shared" si="669"/>
        <v>0</v>
      </c>
      <c r="BL107" s="5"/>
      <c r="BM107" s="5">
        <f t="shared" si="670"/>
        <v>0</v>
      </c>
      <c r="BN107" s="5"/>
      <c r="BO107" s="5">
        <f t="shared" si="671"/>
        <v>0</v>
      </c>
      <c r="BP107" s="5"/>
      <c r="BQ107" s="5">
        <f t="shared" si="672"/>
        <v>0</v>
      </c>
      <c r="BR107" s="5"/>
      <c r="BS107" s="5">
        <f t="shared" si="673"/>
        <v>0</v>
      </c>
      <c r="BT107" s="5"/>
      <c r="BU107" s="5">
        <f t="shared" si="674"/>
        <v>0</v>
      </c>
      <c r="BV107" s="5"/>
      <c r="BW107" s="5">
        <f t="shared" si="675"/>
        <v>0</v>
      </c>
      <c r="BX107" s="5"/>
      <c r="BY107" s="5">
        <f t="shared" si="676"/>
        <v>0</v>
      </c>
      <c r="BZ107" s="5"/>
      <c r="CA107" s="5">
        <f t="shared" si="677"/>
        <v>0</v>
      </c>
      <c r="CB107" s="5"/>
      <c r="CC107" s="5">
        <f t="shared" si="678"/>
        <v>0</v>
      </c>
      <c r="CD107" s="5"/>
      <c r="CE107" s="5">
        <f t="shared" si="679"/>
        <v>0</v>
      </c>
      <c r="CF107" s="5"/>
      <c r="CG107" s="5">
        <f t="shared" si="680"/>
        <v>0</v>
      </c>
      <c r="CH107" s="5"/>
      <c r="CI107" s="5">
        <f t="shared" si="681"/>
        <v>0</v>
      </c>
      <c r="CJ107" s="5"/>
      <c r="CK107" s="5">
        <f t="shared" si="682"/>
        <v>0</v>
      </c>
      <c r="CL107" s="5"/>
      <c r="CM107" s="5">
        <f t="shared" si="683"/>
        <v>0</v>
      </c>
      <c r="CN107" s="5"/>
      <c r="CO107" s="5">
        <f t="shared" si="684"/>
        <v>0</v>
      </c>
      <c r="CP107" s="11"/>
      <c r="CQ107" s="5">
        <f t="shared" si="685"/>
        <v>0</v>
      </c>
      <c r="CR107" s="5"/>
      <c r="CS107" s="5">
        <f t="shared" si="686"/>
        <v>0</v>
      </c>
      <c r="CT107" s="5"/>
      <c r="CU107" s="5">
        <f t="shared" si="687"/>
        <v>0</v>
      </c>
      <c r="CV107" s="5"/>
      <c r="CW107" s="5">
        <f t="shared" si="688"/>
        <v>0</v>
      </c>
      <c r="CX107" s="5"/>
      <c r="CY107" s="5">
        <f t="shared" si="689"/>
        <v>0</v>
      </c>
      <c r="CZ107" s="5"/>
      <c r="DA107" s="5">
        <f t="shared" si="690"/>
        <v>0</v>
      </c>
      <c r="DB107" s="5"/>
      <c r="DC107" s="5">
        <f t="shared" si="691"/>
        <v>0</v>
      </c>
      <c r="DD107" s="5"/>
      <c r="DE107" s="5">
        <f t="shared" si="692"/>
        <v>0</v>
      </c>
      <c r="DF107" s="5"/>
      <c r="DG107" s="5">
        <f t="shared" si="693"/>
        <v>0</v>
      </c>
      <c r="DH107" s="5"/>
      <c r="DI107" s="5">
        <f t="shared" si="694"/>
        <v>0</v>
      </c>
      <c r="DJ107" s="5"/>
      <c r="DK107" s="5">
        <f t="shared" si="695"/>
        <v>0</v>
      </c>
      <c r="DL107" s="5"/>
      <c r="DM107" s="5">
        <f t="shared" si="696"/>
        <v>0</v>
      </c>
      <c r="DN107" s="11"/>
      <c r="DO107" s="5">
        <f t="shared" si="697"/>
        <v>0</v>
      </c>
      <c r="DP107" s="5"/>
      <c r="DQ107" s="5">
        <f t="shared" si="698"/>
        <v>0</v>
      </c>
      <c r="DR107" s="5"/>
      <c r="DS107" s="5">
        <f t="shared" si="699"/>
        <v>0</v>
      </c>
      <c r="DT107" s="5"/>
      <c r="DU107" s="5">
        <f t="shared" si="700"/>
        <v>0</v>
      </c>
      <c r="DV107" s="7"/>
      <c r="DW107" s="5">
        <f t="shared" si="701"/>
        <v>0</v>
      </c>
      <c r="DX107" s="11"/>
      <c r="DY107" s="5">
        <f t="shared" si="702"/>
        <v>0</v>
      </c>
      <c r="DZ107" s="5"/>
      <c r="EA107" s="5">
        <f t="shared" si="703"/>
        <v>0</v>
      </c>
      <c r="EB107" s="5"/>
      <c r="EC107" s="5">
        <f t="shared" si="704"/>
        <v>0</v>
      </c>
      <c r="ED107" s="5"/>
      <c r="EE107" s="5">
        <f t="shared" si="576"/>
        <v>0</v>
      </c>
      <c r="EF107" s="107"/>
      <c r="EG107" s="106">
        <f t="shared" si="577"/>
        <v>0</v>
      </c>
      <c r="EH107" s="108">
        <f t="shared" si="578"/>
        <v>0</v>
      </c>
      <c r="EI107" s="108">
        <f t="shared" si="578"/>
        <v>0</v>
      </c>
    </row>
    <row r="108" spans="1:139" s="109" customFormat="1" ht="14.25" x14ac:dyDescent="0.2">
      <c r="A108" s="50">
        <v>21</v>
      </c>
      <c r="B108" s="50"/>
      <c r="C108" s="54" t="s">
        <v>256</v>
      </c>
      <c r="D108" s="55">
        <v>11480</v>
      </c>
      <c r="E108" s="51">
        <v>0.98</v>
      </c>
      <c r="F108" s="46">
        <v>1</v>
      </c>
      <c r="G108" s="2"/>
      <c r="H108" s="55">
        <v>1.4</v>
      </c>
      <c r="I108" s="55">
        <v>1.68</v>
      </c>
      <c r="J108" s="55">
        <v>2.23</v>
      </c>
      <c r="K108" s="55">
        <v>2.57</v>
      </c>
      <c r="L108" s="7">
        <f>SUM(L109:L114)</f>
        <v>0</v>
      </c>
      <c r="M108" s="7">
        <f t="shared" ref="M108:DK108" si="705">SUM(M109:M114)</f>
        <v>0</v>
      </c>
      <c r="N108" s="7">
        <f t="shared" si="705"/>
        <v>406</v>
      </c>
      <c r="O108" s="7">
        <f t="shared" si="705"/>
        <v>2544840.48</v>
      </c>
      <c r="P108" s="40">
        <f t="shared" si="705"/>
        <v>0</v>
      </c>
      <c r="Q108" s="7">
        <f t="shared" si="705"/>
        <v>0</v>
      </c>
      <c r="R108" s="7">
        <f t="shared" si="705"/>
        <v>0</v>
      </c>
      <c r="S108" s="7">
        <f t="shared" si="705"/>
        <v>0</v>
      </c>
      <c r="T108" s="52">
        <f t="shared" si="705"/>
        <v>0</v>
      </c>
      <c r="U108" s="52">
        <f t="shared" si="705"/>
        <v>0</v>
      </c>
      <c r="V108" s="7">
        <f t="shared" si="705"/>
        <v>2000</v>
      </c>
      <c r="W108" s="7">
        <f t="shared" si="705"/>
        <v>34858319.719999999</v>
      </c>
      <c r="X108" s="7">
        <f t="shared" si="705"/>
        <v>0</v>
      </c>
      <c r="Y108" s="7">
        <f t="shared" si="705"/>
        <v>0</v>
      </c>
      <c r="Z108" s="7">
        <f t="shared" si="705"/>
        <v>0</v>
      </c>
      <c r="AA108" s="7">
        <f t="shared" si="705"/>
        <v>0</v>
      </c>
      <c r="AB108" s="7">
        <f t="shared" si="705"/>
        <v>0</v>
      </c>
      <c r="AC108" s="7">
        <f t="shared" si="705"/>
        <v>0</v>
      </c>
      <c r="AD108" s="40">
        <f t="shared" si="705"/>
        <v>10</v>
      </c>
      <c r="AE108" s="7">
        <f t="shared" si="705"/>
        <v>75216.959999999992</v>
      </c>
      <c r="AF108" s="7">
        <f t="shared" si="705"/>
        <v>291</v>
      </c>
      <c r="AG108" s="7">
        <f t="shared" si="705"/>
        <v>3616489.2960000006</v>
      </c>
      <c r="AH108" s="52">
        <f t="shared" si="705"/>
        <v>0</v>
      </c>
      <c r="AI108" s="52">
        <f t="shared" si="705"/>
        <v>0</v>
      </c>
      <c r="AJ108" s="7">
        <f>SUM(AJ109:AJ114)</f>
        <v>0</v>
      </c>
      <c r="AK108" s="7">
        <f>SUM(AK109:AK114)</f>
        <v>0</v>
      </c>
      <c r="AL108" s="7">
        <f>SUM(AL109:AL114)</f>
        <v>0</v>
      </c>
      <c r="AM108" s="7">
        <f>SUM(AM109:AM114)</f>
        <v>0</v>
      </c>
      <c r="AN108" s="7">
        <f t="shared" si="705"/>
        <v>0</v>
      </c>
      <c r="AO108" s="7">
        <f t="shared" si="705"/>
        <v>0</v>
      </c>
      <c r="AP108" s="7">
        <f t="shared" si="705"/>
        <v>0</v>
      </c>
      <c r="AQ108" s="7">
        <f t="shared" si="705"/>
        <v>0</v>
      </c>
      <c r="AR108" s="7">
        <f t="shared" si="705"/>
        <v>0</v>
      </c>
      <c r="AS108" s="7">
        <f t="shared" si="705"/>
        <v>0</v>
      </c>
      <c r="AT108" s="7">
        <f t="shared" si="705"/>
        <v>0</v>
      </c>
      <c r="AU108" s="7">
        <f>SUM(AU109:AU114)</f>
        <v>0</v>
      </c>
      <c r="AV108" s="7">
        <f t="shared" ref="AV108:CH108" si="706">SUM(AV109:AV114)</f>
        <v>27</v>
      </c>
      <c r="AW108" s="7">
        <f t="shared" si="706"/>
        <v>169238.16</v>
      </c>
      <c r="AX108" s="7">
        <f t="shared" si="706"/>
        <v>60</v>
      </c>
      <c r="AY108" s="7">
        <f t="shared" si="706"/>
        <v>376084.8</v>
      </c>
      <c r="AZ108" s="7">
        <f t="shared" si="706"/>
        <v>8</v>
      </c>
      <c r="BA108" s="7">
        <f t="shared" si="706"/>
        <v>50144.639999999992</v>
      </c>
      <c r="BB108" s="7">
        <f t="shared" si="706"/>
        <v>28</v>
      </c>
      <c r="BC108" s="7">
        <f t="shared" si="706"/>
        <v>175506.24</v>
      </c>
      <c r="BD108" s="7">
        <f t="shared" si="706"/>
        <v>4</v>
      </c>
      <c r="BE108" s="7">
        <f t="shared" si="706"/>
        <v>25072.319999999996</v>
      </c>
      <c r="BF108" s="7">
        <f t="shared" si="706"/>
        <v>1</v>
      </c>
      <c r="BG108" s="7">
        <f t="shared" si="706"/>
        <v>6268.079999999999</v>
      </c>
      <c r="BH108" s="7">
        <f t="shared" si="706"/>
        <v>1</v>
      </c>
      <c r="BI108" s="7">
        <f t="shared" si="706"/>
        <v>6268.079999999999</v>
      </c>
      <c r="BJ108" s="7">
        <f t="shared" si="706"/>
        <v>0</v>
      </c>
      <c r="BK108" s="7">
        <f t="shared" si="706"/>
        <v>0</v>
      </c>
      <c r="BL108" s="7">
        <f t="shared" si="706"/>
        <v>3</v>
      </c>
      <c r="BM108" s="7">
        <f t="shared" si="706"/>
        <v>18804.239999999998</v>
      </c>
      <c r="BN108" s="7">
        <f t="shared" si="706"/>
        <v>0</v>
      </c>
      <c r="BO108" s="7">
        <f t="shared" si="706"/>
        <v>0</v>
      </c>
      <c r="BP108" s="7">
        <f t="shared" si="706"/>
        <v>30</v>
      </c>
      <c r="BQ108" s="7">
        <f t="shared" si="706"/>
        <v>188042.4</v>
      </c>
      <c r="BR108" s="7">
        <f t="shared" si="706"/>
        <v>10</v>
      </c>
      <c r="BS108" s="7">
        <f t="shared" si="706"/>
        <v>62680.799999999996</v>
      </c>
      <c r="BT108" s="7">
        <f t="shared" si="706"/>
        <v>0</v>
      </c>
      <c r="BU108" s="7">
        <f t="shared" si="706"/>
        <v>0</v>
      </c>
      <c r="BV108" s="7">
        <f t="shared" si="706"/>
        <v>0</v>
      </c>
      <c r="BW108" s="7">
        <f t="shared" si="706"/>
        <v>0</v>
      </c>
      <c r="BX108" s="7">
        <f t="shared" si="706"/>
        <v>8</v>
      </c>
      <c r="BY108" s="7">
        <f t="shared" si="706"/>
        <v>50144.639999999992</v>
      </c>
      <c r="BZ108" s="7">
        <f t="shared" si="706"/>
        <v>0</v>
      </c>
      <c r="CA108" s="7">
        <f t="shared" si="706"/>
        <v>0</v>
      </c>
      <c r="CB108" s="7">
        <f t="shared" si="706"/>
        <v>0</v>
      </c>
      <c r="CC108" s="7">
        <f t="shared" si="706"/>
        <v>0</v>
      </c>
      <c r="CD108" s="7">
        <f t="shared" si="706"/>
        <v>0</v>
      </c>
      <c r="CE108" s="7">
        <f t="shared" si="706"/>
        <v>0</v>
      </c>
      <c r="CF108" s="7">
        <f t="shared" si="706"/>
        <v>190</v>
      </c>
      <c r="CG108" s="7">
        <f t="shared" si="706"/>
        <v>1969141.44</v>
      </c>
      <c r="CH108" s="7">
        <f t="shared" si="706"/>
        <v>0</v>
      </c>
      <c r="CI108" s="7">
        <f t="shared" si="705"/>
        <v>0</v>
      </c>
      <c r="CJ108" s="7">
        <f>SUM(CJ109:CJ114)</f>
        <v>28</v>
      </c>
      <c r="CK108" s="7">
        <f>SUM(CK109:CK114)</f>
        <v>210607.48800000001</v>
      </c>
      <c r="CL108" s="7">
        <f>SUM(CL109:CL114)</f>
        <v>0</v>
      </c>
      <c r="CM108" s="7">
        <f>SUM(CM109:CM114)</f>
        <v>0</v>
      </c>
      <c r="CN108" s="7">
        <f t="shared" si="705"/>
        <v>29</v>
      </c>
      <c r="CO108" s="7">
        <f t="shared" si="705"/>
        <v>218129.18400000001</v>
      </c>
      <c r="CP108" s="40">
        <f>SUM(CP109:CP114)</f>
        <v>24</v>
      </c>
      <c r="CQ108" s="7">
        <f>SUM(CQ109:CQ114)</f>
        <v>180520.704</v>
      </c>
      <c r="CR108" s="7">
        <f t="shared" si="705"/>
        <v>0</v>
      </c>
      <c r="CS108" s="7">
        <f t="shared" si="705"/>
        <v>0</v>
      </c>
      <c r="CT108" s="7">
        <f>SUM(CT109:CT114)</f>
        <v>0</v>
      </c>
      <c r="CU108" s="7">
        <f>SUM(CU109:CU114)</f>
        <v>0</v>
      </c>
      <c r="CV108" s="7">
        <f>SUM(CV109:CV114)</f>
        <v>0</v>
      </c>
      <c r="CW108" s="7">
        <f>SUM(CW109:CW114)</f>
        <v>0</v>
      </c>
      <c r="CX108" s="7">
        <f t="shared" si="705"/>
        <v>3</v>
      </c>
      <c r="CY108" s="7">
        <f t="shared" si="705"/>
        <v>22565.088</v>
      </c>
      <c r="CZ108" s="7">
        <f t="shared" si="705"/>
        <v>0</v>
      </c>
      <c r="DA108" s="7">
        <f t="shared" si="705"/>
        <v>0</v>
      </c>
      <c r="DB108" s="7">
        <f t="shared" si="705"/>
        <v>0</v>
      </c>
      <c r="DC108" s="7">
        <f t="shared" si="705"/>
        <v>0</v>
      </c>
      <c r="DD108" s="7">
        <f t="shared" si="705"/>
        <v>0</v>
      </c>
      <c r="DE108" s="7">
        <f t="shared" si="705"/>
        <v>0</v>
      </c>
      <c r="DF108" s="7">
        <f t="shared" si="705"/>
        <v>39</v>
      </c>
      <c r="DG108" s="7">
        <f t="shared" si="705"/>
        <v>293346.14400000003</v>
      </c>
      <c r="DH108" s="7">
        <f t="shared" si="705"/>
        <v>10</v>
      </c>
      <c r="DI108" s="7">
        <f t="shared" si="705"/>
        <v>75216.959999999992</v>
      </c>
      <c r="DJ108" s="7">
        <f t="shared" si="705"/>
        <v>0</v>
      </c>
      <c r="DK108" s="7">
        <f t="shared" si="705"/>
        <v>0</v>
      </c>
      <c r="DL108" s="7">
        <f t="shared" ref="DL108:EI108" si="707">SUM(DL109:DL114)</f>
        <v>0</v>
      </c>
      <c r="DM108" s="7">
        <f t="shared" si="707"/>
        <v>0</v>
      </c>
      <c r="DN108" s="40">
        <f t="shared" si="707"/>
        <v>0</v>
      </c>
      <c r="DO108" s="7">
        <f t="shared" si="707"/>
        <v>0</v>
      </c>
      <c r="DP108" s="7">
        <f t="shared" si="707"/>
        <v>0</v>
      </c>
      <c r="DQ108" s="7">
        <f t="shared" si="707"/>
        <v>0</v>
      </c>
      <c r="DR108" s="7">
        <f t="shared" si="707"/>
        <v>0</v>
      </c>
      <c r="DS108" s="7">
        <f t="shared" si="707"/>
        <v>0</v>
      </c>
      <c r="DT108" s="7">
        <f t="shared" si="707"/>
        <v>1</v>
      </c>
      <c r="DU108" s="7">
        <f t="shared" si="707"/>
        <v>11506.403999999999</v>
      </c>
      <c r="DV108" s="7">
        <f t="shared" si="707"/>
        <v>0</v>
      </c>
      <c r="DW108" s="7">
        <f t="shared" si="707"/>
        <v>0</v>
      </c>
      <c r="DX108" s="40">
        <f t="shared" si="707"/>
        <v>0</v>
      </c>
      <c r="DY108" s="7">
        <f t="shared" si="707"/>
        <v>0</v>
      </c>
      <c r="DZ108" s="7">
        <f t="shared" si="707"/>
        <v>0</v>
      </c>
      <c r="EA108" s="7">
        <f t="shared" si="707"/>
        <v>0</v>
      </c>
      <c r="EB108" s="7">
        <f t="shared" si="707"/>
        <v>0</v>
      </c>
      <c r="EC108" s="7">
        <f t="shared" si="707"/>
        <v>0</v>
      </c>
      <c r="ED108" s="47">
        <v>101</v>
      </c>
      <c r="EE108" s="47">
        <f t="shared" si="707"/>
        <v>5228928.7679999992</v>
      </c>
      <c r="EF108" s="104">
        <f t="shared" si="707"/>
        <v>0</v>
      </c>
      <c r="EG108" s="104">
        <f t="shared" si="707"/>
        <v>0</v>
      </c>
      <c r="EH108" s="105">
        <f t="shared" si="707"/>
        <v>3312</v>
      </c>
      <c r="EI108" s="105">
        <f t="shared" si="707"/>
        <v>50433083.036000006</v>
      </c>
    </row>
    <row r="109" spans="1:139" s="109" customFormat="1" x14ac:dyDescent="0.25">
      <c r="A109" s="19"/>
      <c r="B109" s="19">
        <v>70</v>
      </c>
      <c r="C109" s="10" t="s">
        <v>257</v>
      </c>
      <c r="D109" s="9">
        <v>11480</v>
      </c>
      <c r="E109" s="4">
        <v>0.39</v>
      </c>
      <c r="F109" s="6">
        <v>1</v>
      </c>
      <c r="G109" s="6"/>
      <c r="H109" s="9">
        <v>1.4</v>
      </c>
      <c r="I109" s="9">
        <v>1.68</v>
      </c>
      <c r="J109" s="9">
        <v>2.23</v>
      </c>
      <c r="K109" s="9">
        <v>2.57</v>
      </c>
      <c r="L109" s="5"/>
      <c r="M109" s="5">
        <f t="shared" si="641"/>
        <v>0</v>
      </c>
      <c r="N109" s="5">
        <v>406</v>
      </c>
      <c r="O109" s="5">
        <f t="shared" ref="O109:O114" si="708">N109*D109*E109*F109*H109*$O$12</f>
        <v>2544840.48</v>
      </c>
      <c r="P109" s="11"/>
      <c r="Q109" s="5">
        <f t="shared" ref="Q109:Q114" si="709">P109*D109*E109*F109*H109*$Q$12</f>
        <v>0</v>
      </c>
      <c r="R109" s="5"/>
      <c r="S109" s="5">
        <f t="shared" ref="S109:S114" si="710">SUM(R109*D109*E109*F109*H109*$S$12)</f>
        <v>0</v>
      </c>
      <c r="T109" s="11"/>
      <c r="U109" s="11">
        <f t="shared" ref="U109:U114" si="711">SUM(T109*D109*E109*F109*H109*$U$12)</f>
        <v>0</v>
      </c>
      <c r="V109" s="5"/>
      <c r="W109" s="5">
        <f t="shared" si="642"/>
        <v>0</v>
      </c>
      <c r="X109" s="5"/>
      <c r="Y109" s="5">
        <f t="shared" ref="Y109:Y114" si="712">SUM(X109*D109*E109*F109*H109*$Y$12)</f>
        <v>0</v>
      </c>
      <c r="Z109" s="5"/>
      <c r="AA109" s="5">
        <f t="shared" ref="AA109:AA114" si="713">SUM(Z109*D109*E109*F109*H109*$AA$12)</f>
        <v>0</v>
      </c>
      <c r="AB109" s="5">
        <v>0</v>
      </c>
      <c r="AC109" s="5">
        <f t="shared" ref="AC109:AC114" si="714">SUM(AB109*D109*E109*F109*I109*$AC$12)</f>
        <v>0</v>
      </c>
      <c r="AD109" s="11">
        <v>10</v>
      </c>
      <c r="AE109" s="5">
        <f t="shared" ref="AE109:AE114" si="715">SUM(AD109*D109*E109*F109*I109*$AE$12)</f>
        <v>75216.959999999992</v>
      </c>
      <c r="AF109" s="5">
        <v>63</v>
      </c>
      <c r="AG109" s="5">
        <f t="shared" ref="AG109:AG114" si="716">SUM(AF109*D109*E109*F109*H109*$AG$12)</f>
        <v>394889.04000000004</v>
      </c>
      <c r="AH109" s="11"/>
      <c r="AI109" s="11">
        <f t="shared" ref="AI109:AI114" si="717">SUM(AH109*D109*E109*F109*H109*$AI$12)</f>
        <v>0</v>
      </c>
      <c r="AJ109" s="5"/>
      <c r="AK109" s="5">
        <f t="shared" ref="AK109:AK114" si="718">SUM(AJ109*D109*E109*F109*H109*$AK$12)</f>
        <v>0</v>
      </c>
      <c r="AL109" s="7"/>
      <c r="AM109" s="5">
        <f t="shared" ref="AM109:AM114" si="719">SUM(AL109*D109*E109*F109*H109*$AM$12)</f>
        <v>0</v>
      </c>
      <c r="AN109" s="5"/>
      <c r="AO109" s="5">
        <f t="shared" ref="AO109:AO114" si="720">SUM(D109*E109*F109*H109*AN109*$AO$12)</f>
        <v>0</v>
      </c>
      <c r="AP109" s="5"/>
      <c r="AQ109" s="5">
        <f t="shared" ref="AQ109:AQ114" si="721">SUM(AP109*D109*E109*F109*H109*$AQ$12)</f>
        <v>0</v>
      </c>
      <c r="AR109" s="5"/>
      <c r="AS109" s="5">
        <f t="shared" ref="AS109:AS114" si="722">SUM(AR109*D109*E109*F109*H109*$AS$12)</f>
        <v>0</v>
      </c>
      <c r="AT109" s="5"/>
      <c r="AU109" s="5">
        <f t="shared" ref="AU109:AU114" si="723">SUM(AT109*D109*E109*F109*H109*$AU$12)</f>
        <v>0</v>
      </c>
      <c r="AV109" s="5">
        <v>27</v>
      </c>
      <c r="AW109" s="5">
        <f t="shared" ref="AW109:AW114" si="724">SUM(AV109*D109*E109*F109*H109*$AW$12)</f>
        <v>169238.16</v>
      </c>
      <c r="AX109" s="11">
        <v>60</v>
      </c>
      <c r="AY109" s="5">
        <f t="shared" ref="AY109:AY114" si="725">SUM(AX109*D109*E109*F109*H109*$AY$12)</f>
        <v>376084.8</v>
      </c>
      <c r="AZ109" s="5">
        <v>8</v>
      </c>
      <c r="BA109" s="5">
        <f t="shared" ref="BA109:BA114" si="726">SUM(AZ109*D109*E109*F109*H109*$BA$12)</f>
        <v>50144.639999999992</v>
      </c>
      <c r="BB109" s="5">
        <v>28</v>
      </c>
      <c r="BC109" s="5">
        <f t="shared" ref="BC109:BC114" si="727">SUM(BB109*D109*E109*F109*H109*$BC$12)</f>
        <v>175506.24</v>
      </c>
      <c r="BD109" s="5">
        <v>4</v>
      </c>
      <c r="BE109" s="5">
        <f t="shared" ref="BE109:BE114" si="728">BD109*D109*E109*F109*H109*$BE$12</f>
        <v>25072.319999999996</v>
      </c>
      <c r="BF109" s="5">
        <v>1</v>
      </c>
      <c r="BG109" s="5">
        <f t="shared" ref="BG109:BG114" si="729">BF109*D109*E109*F109*H109*$BG$12</f>
        <v>6268.079999999999</v>
      </c>
      <c r="BH109" s="5">
        <v>1</v>
      </c>
      <c r="BI109" s="5">
        <f t="shared" ref="BI109:BI114" si="730">BH109*D109*E109*F109*H109*$BI$12</f>
        <v>6268.079999999999</v>
      </c>
      <c r="BJ109" s="5"/>
      <c r="BK109" s="5">
        <f t="shared" ref="BK109:BK114" si="731">SUM(BJ109*D109*E109*F109*H109*$BK$12)</f>
        <v>0</v>
      </c>
      <c r="BL109" s="5">
        <v>3</v>
      </c>
      <c r="BM109" s="5">
        <f t="shared" ref="BM109:BM114" si="732">SUM(BL109*D109*E109*F109*H109*$BM$12)</f>
        <v>18804.239999999998</v>
      </c>
      <c r="BN109" s="5"/>
      <c r="BO109" s="5">
        <f t="shared" ref="BO109:BO114" si="733">SUM(BN109*D109*E109*F109*H109*$BO$12)</f>
        <v>0</v>
      </c>
      <c r="BP109" s="5">
        <v>30</v>
      </c>
      <c r="BQ109" s="5">
        <f t="shared" ref="BQ109:BQ114" si="734">SUM(BP109*D109*E109*F109*H109*$BQ$12)</f>
        <v>188042.4</v>
      </c>
      <c r="BR109" s="5">
        <v>10</v>
      </c>
      <c r="BS109" s="5">
        <f t="shared" ref="BS109:BS114" si="735">SUM(BR109*D109*E109*F109*H109*$BS$12)</f>
        <v>62680.799999999996</v>
      </c>
      <c r="BT109" s="5"/>
      <c r="BU109" s="5">
        <f t="shared" ref="BU109:BU114" si="736">BT109*D109*E109*F109*H109*$BU$12</f>
        <v>0</v>
      </c>
      <c r="BV109" s="5"/>
      <c r="BW109" s="5">
        <f t="shared" ref="BW109:BW114" si="737">SUM(BV109*D109*E109*F109*H109*$BW$12)</f>
        <v>0</v>
      </c>
      <c r="BX109" s="5">
        <v>8</v>
      </c>
      <c r="BY109" s="5">
        <f t="shared" ref="BY109:BY114" si="738">SUM(BX109*D109*E109*F109*H109*$BY$12)</f>
        <v>50144.639999999992</v>
      </c>
      <c r="BZ109" s="5"/>
      <c r="CA109" s="5">
        <f t="shared" ref="CA109:CA114" si="739">SUM(BZ109*D109*E109*F109*H109*$CA$12)</f>
        <v>0</v>
      </c>
      <c r="CB109" s="5"/>
      <c r="CC109" s="5">
        <f t="shared" ref="CC109:CC114" si="740">SUM(CB109*D109*E109*F109*H109*$CC$12)</f>
        <v>0</v>
      </c>
      <c r="CD109" s="5"/>
      <c r="CE109" s="5">
        <f t="shared" ref="CE109:CE114" si="741">CD109*D109*E109*F109*H109*$CE$12</f>
        <v>0</v>
      </c>
      <c r="CF109" s="5">
        <v>100</v>
      </c>
      <c r="CG109" s="5">
        <f t="shared" ref="CG109:CG114" si="742">SUM(CF109*D109*E109*F109*H109*$CG$12)</f>
        <v>626808</v>
      </c>
      <c r="CH109" s="5"/>
      <c r="CI109" s="5">
        <f t="shared" ref="CI109:CI114" si="743">SUM(CH109*D109*E109*F109*I109*$CI$12)</f>
        <v>0</v>
      </c>
      <c r="CJ109" s="5">
        <v>28</v>
      </c>
      <c r="CK109" s="5">
        <f t="shared" ref="CK109:CK114" si="744">SUM(CJ109*D109*E109*F109*I109*$CK$12)</f>
        <v>210607.48800000001</v>
      </c>
      <c r="CL109" s="5"/>
      <c r="CM109" s="5">
        <f t="shared" ref="CM109:CM114" si="745">SUM(CL109*D109*E109*F109*I109*$CM$12)</f>
        <v>0</v>
      </c>
      <c r="CN109" s="5">
        <v>29</v>
      </c>
      <c r="CO109" s="5">
        <f t="shared" ref="CO109:CO114" si="746">SUM(CN109*D109*E109*F109*I109*$CO$12)</f>
        <v>218129.18400000001</v>
      </c>
      <c r="CP109" s="11">
        <v>24</v>
      </c>
      <c r="CQ109" s="5">
        <f t="shared" ref="CQ109:CQ114" si="747">SUM(CP109*D109*E109*F109*I109*$CQ$12)</f>
        <v>180520.704</v>
      </c>
      <c r="CR109" s="5"/>
      <c r="CS109" s="5">
        <f t="shared" ref="CS109:CS114" si="748">SUM(CR109*D109*E109*F109*I109*$CS$12)</f>
        <v>0</v>
      </c>
      <c r="CT109" s="5"/>
      <c r="CU109" s="5">
        <f t="shared" ref="CU109:CU114" si="749">SUM(CT109*D109*E109*F109*I109*$CU$12)</f>
        <v>0</v>
      </c>
      <c r="CV109" s="5"/>
      <c r="CW109" s="5">
        <f t="shared" ref="CW109:CW114" si="750">SUM(CV109*D109*E109*F109*I109*$CW$12)</f>
        <v>0</v>
      </c>
      <c r="CX109" s="5">
        <v>3</v>
      </c>
      <c r="CY109" s="5">
        <f t="shared" ref="CY109:CY114" si="751">SUM(CX109*D109*E109*F109*I109*$CY$12)</f>
        <v>22565.088</v>
      </c>
      <c r="CZ109" s="5"/>
      <c r="DA109" s="5">
        <f t="shared" ref="DA109:DA114" si="752">SUM(CZ109*D109*E109*F109*I109*$DA$12)</f>
        <v>0</v>
      </c>
      <c r="DB109" s="5"/>
      <c r="DC109" s="5">
        <f t="shared" ref="DC109:DC114" si="753">SUM(DB109*D109*E109*F109*I109*$DC$12)</f>
        <v>0</v>
      </c>
      <c r="DD109" s="5"/>
      <c r="DE109" s="5">
        <f t="shared" ref="DE109:DE114" si="754">SUM(DD109*D109*E109*F109*I109*$DE$12)</f>
        <v>0</v>
      </c>
      <c r="DF109" s="5">
        <v>39</v>
      </c>
      <c r="DG109" s="5">
        <f t="shared" ref="DG109:DG114" si="755">SUM(DF109*D109*E109*F109*I109*$DG$12)</f>
        <v>293346.14400000003</v>
      </c>
      <c r="DH109" s="5">
        <v>10</v>
      </c>
      <c r="DI109" s="5">
        <f t="shared" ref="DI109:DI114" si="756">SUM(DH109*D109*E109*F109*I109*$DI$12)</f>
        <v>75216.959999999992</v>
      </c>
      <c r="DJ109" s="5"/>
      <c r="DK109" s="5">
        <f t="shared" ref="DK109:DK114" si="757">SUM(DJ109*D109*E109*F109*I109*$DK$12)</f>
        <v>0</v>
      </c>
      <c r="DL109" s="5"/>
      <c r="DM109" s="5">
        <f t="shared" ref="DM109:DM114" si="758">DL109*D109*E109*F109*I109*$DM$12</f>
        <v>0</v>
      </c>
      <c r="DN109" s="11"/>
      <c r="DO109" s="5">
        <f t="shared" ref="DO109:DO114" si="759">SUM(DN109*D109*E109*F109*I109*$DO$12)</f>
        <v>0</v>
      </c>
      <c r="DP109" s="5"/>
      <c r="DQ109" s="5">
        <f t="shared" ref="DQ109:DQ114" si="760">SUM(DP109*D109*E109*F109*I109*$DQ$12)</f>
        <v>0</v>
      </c>
      <c r="DR109" s="5"/>
      <c r="DS109" s="5">
        <f t="shared" ref="DS109:DS114" si="761">SUM(DR109*D109*E109*F109*J109*$DS$12)</f>
        <v>0</v>
      </c>
      <c r="DT109" s="5">
        <v>1</v>
      </c>
      <c r="DU109" s="5">
        <f t="shared" ref="DU109:DU114" si="762">SUM(DT109*D109*E109*F109*K109*$DU$12)</f>
        <v>11506.403999999999</v>
      </c>
      <c r="DV109" s="7"/>
      <c r="DW109" s="5">
        <f t="shared" ref="DW109:DW114" si="763">SUM(DV109*D109*E109*F109*H109*$DW$12)</f>
        <v>0</v>
      </c>
      <c r="DX109" s="11"/>
      <c r="DY109" s="5">
        <f t="shared" ref="DY109:DY114" si="764">SUM(DX109*D109*E109*F109*H109*$DY$12)</f>
        <v>0</v>
      </c>
      <c r="DZ109" s="5"/>
      <c r="EA109" s="5">
        <f t="shared" ref="EA109:EA114" si="765">SUM(DZ109*D109*E109*F109*H109*$EA$12)</f>
        <v>0</v>
      </c>
      <c r="EB109" s="5"/>
      <c r="EC109" s="5">
        <f t="shared" ref="EC109:EC114" si="766">SUM(EB109*D109*E109*F109*H109*$EC$12)</f>
        <v>0</v>
      </c>
      <c r="ED109" s="5"/>
      <c r="EE109" s="5">
        <f t="shared" ref="EE109:EE172" si="767">ED109*D109*E109*F109*H109*$EE$12</f>
        <v>0</v>
      </c>
      <c r="EF109" s="107"/>
      <c r="EG109" s="106">
        <f t="shared" si="577"/>
        <v>0</v>
      </c>
      <c r="EH109" s="108">
        <f t="shared" si="578"/>
        <v>893</v>
      </c>
      <c r="EI109" s="108">
        <f t="shared" si="578"/>
        <v>5781900.8520000009</v>
      </c>
    </row>
    <row r="110" spans="1:139" s="17" customFormat="1" ht="30" x14ac:dyDescent="0.25">
      <c r="A110" s="19"/>
      <c r="B110" s="19">
        <v>71</v>
      </c>
      <c r="C110" s="10" t="s">
        <v>258</v>
      </c>
      <c r="D110" s="9">
        <v>11480</v>
      </c>
      <c r="E110" s="4">
        <v>0.96</v>
      </c>
      <c r="F110" s="14">
        <v>0.9</v>
      </c>
      <c r="G110" s="14"/>
      <c r="H110" s="9">
        <v>1.4</v>
      </c>
      <c r="I110" s="9">
        <v>1.68</v>
      </c>
      <c r="J110" s="9">
        <v>2.23</v>
      </c>
      <c r="K110" s="9">
        <v>2.57</v>
      </c>
      <c r="L110" s="7"/>
      <c r="M110" s="5">
        <f t="shared" si="641"/>
        <v>0</v>
      </c>
      <c r="N110" s="7"/>
      <c r="O110" s="5">
        <f t="shared" si="708"/>
        <v>0</v>
      </c>
      <c r="P110" s="40"/>
      <c r="Q110" s="5">
        <f t="shared" si="709"/>
        <v>0</v>
      </c>
      <c r="R110" s="7"/>
      <c r="S110" s="5">
        <f t="shared" si="710"/>
        <v>0</v>
      </c>
      <c r="T110" s="40"/>
      <c r="U110" s="11">
        <f t="shared" si="711"/>
        <v>0</v>
      </c>
      <c r="V110" s="5">
        <v>1490</v>
      </c>
      <c r="W110" s="5">
        <f t="shared" si="642"/>
        <v>20690449.919999998</v>
      </c>
      <c r="X110" s="7"/>
      <c r="Y110" s="5">
        <f t="shared" si="712"/>
        <v>0</v>
      </c>
      <c r="Z110" s="7"/>
      <c r="AA110" s="5">
        <f t="shared" si="713"/>
        <v>0</v>
      </c>
      <c r="AB110" s="7"/>
      <c r="AC110" s="5">
        <f t="shared" si="714"/>
        <v>0</v>
      </c>
      <c r="AD110" s="40"/>
      <c r="AE110" s="5">
        <f t="shared" si="715"/>
        <v>0</v>
      </c>
      <c r="AF110" s="5">
        <v>222</v>
      </c>
      <c r="AG110" s="5">
        <f t="shared" si="716"/>
        <v>3082738.1760000004</v>
      </c>
      <c r="AH110" s="40"/>
      <c r="AI110" s="11">
        <f t="shared" si="717"/>
        <v>0</v>
      </c>
      <c r="AJ110" s="7"/>
      <c r="AK110" s="5">
        <f t="shared" si="718"/>
        <v>0</v>
      </c>
      <c r="AL110" s="5"/>
      <c r="AM110" s="5">
        <f t="shared" si="719"/>
        <v>0</v>
      </c>
      <c r="AN110" s="7"/>
      <c r="AO110" s="5">
        <f t="shared" si="720"/>
        <v>0</v>
      </c>
      <c r="AP110" s="7"/>
      <c r="AQ110" s="5">
        <f t="shared" si="721"/>
        <v>0</v>
      </c>
      <c r="AR110" s="7"/>
      <c r="AS110" s="5">
        <f t="shared" si="722"/>
        <v>0</v>
      </c>
      <c r="AT110" s="7"/>
      <c r="AU110" s="5">
        <f t="shared" si="723"/>
        <v>0</v>
      </c>
      <c r="AV110" s="7"/>
      <c r="AW110" s="5">
        <f t="shared" si="724"/>
        <v>0</v>
      </c>
      <c r="AX110" s="7"/>
      <c r="AY110" s="5">
        <f t="shared" si="725"/>
        <v>0</v>
      </c>
      <c r="AZ110" s="7"/>
      <c r="BA110" s="5">
        <f t="shared" si="726"/>
        <v>0</v>
      </c>
      <c r="BB110" s="7"/>
      <c r="BC110" s="5">
        <f t="shared" si="727"/>
        <v>0</v>
      </c>
      <c r="BD110" s="7"/>
      <c r="BE110" s="5">
        <f t="shared" si="728"/>
        <v>0</v>
      </c>
      <c r="BF110" s="7"/>
      <c r="BG110" s="5">
        <f t="shared" si="729"/>
        <v>0</v>
      </c>
      <c r="BH110" s="7"/>
      <c r="BI110" s="5">
        <f t="shared" si="730"/>
        <v>0</v>
      </c>
      <c r="BJ110" s="7"/>
      <c r="BK110" s="5">
        <f t="shared" si="731"/>
        <v>0</v>
      </c>
      <c r="BL110" s="7"/>
      <c r="BM110" s="5">
        <f t="shared" si="732"/>
        <v>0</v>
      </c>
      <c r="BN110" s="7"/>
      <c r="BO110" s="5">
        <f t="shared" si="733"/>
        <v>0</v>
      </c>
      <c r="BP110" s="7"/>
      <c r="BQ110" s="5">
        <f t="shared" si="734"/>
        <v>0</v>
      </c>
      <c r="BR110" s="7"/>
      <c r="BS110" s="5">
        <f t="shared" si="735"/>
        <v>0</v>
      </c>
      <c r="BT110" s="7"/>
      <c r="BU110" s="5">
        <f t="shared" si="736"/>
        <v>0</v>
      </c>
      <c r="BV110" s="7"/>
      <c r="BW110" s="5">
        <f t="shared" si="737"/>
        <v>0</v>
      </c>
      <c r="BX110" s="7"/>
      <c r="BY110" s="5">
        <f t="shared" si="738"/>
        <v>0</v>
      </c>
      <c r="BZ110" s="7"/>
      <c r="CA110" s="5">
        <f t="shared" si="739"/>
        <v>0</v>
      </c>
      <c r="CB110" s="7"/>
      <c r="CC110" s="5">
        <f t="shared" si="740"/>
        <v>0</v>
      </c>
      <c r="CD110" s="7"/>
      <c r="CE110" s="5">
        <f t="shared" si="741"/>
        <v>0</v>
      </c>
      <c r="CF110" s="5">
        <v>80</v>
      </c>
      <c r="CG110" s="5">
        <f t="shared" si="742"/>
        <v>1110896.6399999999</v>
      </c>
      <c r="CH110" s="7"/>
      <c r="CI110" s="5">
        <f t="shared" si="743"/>
        <v>0</v>
      </c>
      <c r="CJ110" s="7"/>
      <c r="CK110" s="5">
        <f t="shared" si="744"/>
        <v>0</v>
      </c>
      <c r="CL110" s="7"/>
      <c r="CM110" s="5">
        <f t="shared" si="745"/>
        <v>0</v>
      </c>
      <c r="CN110" s="7"/>
      <c r="CO110" s="5">
        <f t="shared" si="746"/>
        <v>0</v>
      </c>
      <c r="CP110" s="40"/>
      <c r="CQ110" s="5">
        <f t="shared" si="747"/>
        <v>0</v>
      </c>
      <c r="CR110" s="7"/>
      <c r="CS110" s="5">
        <f t="shared" si="748"/>
        <v>0</v>
      </c>
      <c r="CT110" s="7"/>
      <c r="CU110" s="5">
        <f t="shared" si="749"/>
        <v>0</v>
      </c>
      <c r="CV110" s="7"/>
      <c r="CW110" s="5">
        <f t="shared" si="750"/>
        <v>0</v>
      </c>
      <c r="CX110" s="7"/>
      <c r="CY110" s="5">
        <f t="shared" si="751"/>
        <v>0</v>
      </c>
      <c r="CZ110" s="7"/>
      <c r="DA110" s="5">
        <f t="shared" si="752"/>
        <v>0</v>
      </c>
      <c r="DB110" s="7"/>
      <c r="DC110" s="5">
        <f t="shared" si="753"/>
        <v>0</v>
      </c>
      <c r="DD110" s="7"/>
      <c r="DE110" s="5">
        <f t="shared" si="754"/>
        <v>0</v>
      </c>
      <c r="DF110" s="7"/>
      <c r="DG110" s="5">
        <f t="shared" si="755"/>
        <v>0</v>
      </c>
      <c r="DH110" s="7"/>
      <c r="DI110" s="5">
        <f t="shared" si="756"/>
        <v>0</v>
      </c>
      <c r="DJ110" s="7"/>
      <c r="DK110" s="5">
        <f t="shared" si="757"/>
        <v>0</v>
      </c>
      <c r="DL110" s="7"/>
      <c r="DM110" s="5">
        <f t="shared" si="758"/>
        <v>0</v>
      </c>
      <c r="DN110" s="40"/>
      <c r="DO110" s="5">
        <f t="shared" si="759"/>
        <v>0</v>
      </c>
      <c r="DP110" s="7"/>
      <c r="DQ110" s="5">
        <f t="shared" si="760"/>
        <v>0</v>
      </c>
      <c r="DR110" s="7"/>
      <c r="DS110" s="5">
        <f t="shared" si="761"/>
        <v>0</v>
      </c>
      <c r="DT110" s="7"/>
      <c r="DU110" s="5">
        <f t="shared" si="762"/>
        <v>0</v>
      </c>
      <c r="DV110" s="5"/>
      <c r="DW110" s="5">
        <f t="shared" si="763"/>
        <v>0</v>
      </c>
      <c r="DX110" s="11"/>
      <c r="DY110" s="5">
        <f t="shared" si="764"/>
        <v>0</v>
      </c>
      <c r="DZ110" s="7"/>
      <c r="EA110" s="5">
        <f t="shared" si="765"/>
        <v>0</v>
      </c>
      <c r="EB110" s="5"/>
      <c r="EC110" s="5">
        <f t="shared" si="766"/>
        <v>0</v>
      </c>
      <c r="ED110" s="5">
        <v>21</v>
      </c>
      <c r="EE110" s="5">
        <f t="shared" si="767"/>
        <v>291610.36799999996</v>
      </c>
      <c r="EF110" s="107"/>
      <c r="EG110" s="106">
        <f t="shared" si="577"/>
        <v>0</v>
      </c>
      <c r="EH110" s="108">
        <f t="shared" si="578"/>
        <v>1813</v>
      </c>
      <c r="EI110" s="108">
        <f t="shared" si="578"/>
        <v>25175695.103999998</v>
      </c>
    </row>
    <row r="111" spans="1:139" s="109" customFormat="1" ht="30" x14ac:dyDescent="0.25">
      <c r="A111" s="19"/>
      <c r="B111" s="19">
        <v>72</v>
      </c>
      <c r="C111" s="10" t="s">
        <v>259</v>
      </c>
      <c r="D111" s="9">
        <v>11480</v>
      </c>
      <c r="E111" s="4">
        <v>1.44</v>
      </c>
      <c r="F111" s="6">
        <v>1</v>
      </c>
      <c r="G111" s="6"/>
      <c r="H111" s="9">
        <v>1.4</v>
      </c>
      <c r="I111" s="9">
        <v>1.68</v>
      </c>
      <c r="J111" s="9">
        <v>2.23</v>
      </c>
      <c r="K111" s="9">
        <v>2.57</v>
      </c>
      <c r="L111" s="7"/>
      <c r="M111" s="5">
        <f t="shared" si="641"/>
        <v>0</v>
      </c>
      <c r="N111" s="7"/>
      <c r="O111" s="5">
        <f t="shared" si="708"/>
        <v>0</v>
      </c>
      <c r="P111" s="40"/>
      <c r="Q111" s="5">
        <f t="shared" si="709"/>
        <v>0</v>
      </c>
      <c r="R111" s="7"/>
      <c r="S111" s="5">
        <f t="shared" si="710"/>
        <v>0</v>
      </c>
      <c r="T111" s="40"/>
      <c r="U111" s="11">
        <f t="shared" si="711"/>
        <v>0</v>
      </c>
      <c r="V111" s="5">
        <v>76</v>
      </c>
      <c r="W111" s="5">
        <f t="shared" si="642"/>
        <v>1758919.6799999999</v>
      </c>
      <c r="X111" s="7"/>
      <c r="Y111" s="5">
        <f t="shared" si="712"/>
        <v>0</v>
      </c>
      <c r="Z111" s="7"/>
      <c r="AA111" s="5">
        <f t="shared" si="713"/>
        <v>0</v>
      </c>
      <c r="AB111" s="7"/>
      <c r="AC111" s="5">
        <f t="shared" si="714"/>
        <v>0</v>
      </c>
      <c r="AD111" s="40"/>
      <c r="AE111" s="5">
        <f t="shared" si="715"/>
        <v>0</v>
      </c>
      <c r="AF111" s="5">
        <v>6</v>
      </c>
      <c r="AG111" s="5">
        <f t="shared" si="716"/>
        <v>138862.07999999999</v>
      </c>
      <c r="AH111" s="40"/>
      <c r="AI111" s="11">
        <f t="shared" si="717"/>
        <v>0</v>
      </c>
      <c r="AJ111" s="7"/>
      <c r="AK111" s="5">
        <f t="shared" si="718"/>
        <v>0</v>
      </c>
      <c r="AL111" s="7"/>
      <c r="AM111" s="5">
        <f t="shared" si="719"/>
        <v>0</v>
      </c>
      <c r="AN111" s="7"/>
      <c r="AO111" s="5">
        <f t="shared" si="720"/>
        <v>0</v>
      </c>
      <c r="AP111" s="7"/>
      <c r="AQ111" s="5">
        <f t="shared" si="721"/>
        <v>0</v>
      </c>
      <c r="AR111" s="7"/>
      <c r="AS111" s="5">
        <f t="shared" si="722"/>
        <v>0</v>
      </c>
      <c r="AT111" s="7"/>
      <c r="AU111" s="5">
        <f t="shared" si="723"/>
        <v>0</v>
      </c>
      <c r="AV111" s="7"/>
      <c r="AW111" s="5">
        <f t="shared" si="724"/>
        <v>0</v>
      </c>
      <c r="AX111" s="7"/>
      <c r="AY111" s="5">
        <f t="shared" si="725"/>
        <v>0</v>
      </c>
      <c r="AZ111" s="7"/>
      <c r="BA111" s="5">
        <f t="shared" si="726"/>
        <v>0</v>
      </c>
      <c r="BB111" s="7"/>
      <c r="BC111" s="5">
        <f t="shared" si="727"/>
        <v>0</v>
      </c>
      <c r="BD111" s="7"/>
      <c r="BE111" s="5">
        <f t="shared" si="728"/>
        <v>0</v>
      </c>
      <c r="BF111" s="7"/>
      <c r="BG111" s="5">
        <f t="shared" si="729"/>
        <v>0</v>
      </c>
      <c r="BH111" s="7"/>
      <c r="BI111" s="5">
        <f t="shared" si="730"/>
        <v>0</v>
      </c>
      <c r="BJ111" s="7"/>
      <c r="BK111" s="5">
        <f t="shared" si="731"/>
        <v>0</v>
      </c>
      <c r="BL111" s="7"/>
      <c r="BM111" s="5">
        <f t="shared" si="732"/>
        <v>0</v>
      </c>
      <c r="BN111" s="7"/>
      <c r="BO111" s="5">
        <f t="shared" si="733"/>
        <v>0</v>
      </c>
      <c r="BP111" s="7"/>
      <c r="BQ111" s="5">
        <f t="shared" si="734"/>
        <v>0</v>
      </c>
      <c r="BR111" s="7"/>
      <c r="BS111" s="5">
        <f t="shared" si="735"/>
        <v>0</v>
      </c>
      <c r="BT111" s="7"/>
      <c r="BU111" s="5">
        <f t="shared" si="736"/>
        <v>0</v>
      </c>
      <c r="BV111" s="7"/>
      <c r="BW111" s="5">
        <f t="shared" si="737"/>
        <v>0</v>
      </c>
      <c r="BX111" s="7"/>
      <c r="BY111" s="5">
        <f t="shared" si="738"/>
        <v>0</v>
      </c>
      <c r="BZ111" s="7"/>
      <c r="CA111" s="5">
        <f t="shared" si="739"/>
        <v>0</v>
      </c>
      <c r="CB111" s="7"/>
      <c r="CC111" s="5">
        <f t="shared" si="740"/>
        <v>0</v>
      </c>
      <c r="CD111" s="7"/>
      <c r="CE111" s="5">
        <f t="shared" si="741"/>
        <v>0</v>
      </c>
      <c r="CF111" s="5">
        <v>10</v>
      </c>
      <c r="CG111" s="5">
        <f t="shared" si="742"/>
        <v>231436.79999999999</v>
      </c>
      <c r="CH111" s="7"/>
      <c r="CI111" s="5">
        <f t="shared" si="743"/>
        <v>0</v>
      </c>
      <c r="CJ111" s="7"/>
      <c r="CK111" s="5">
        <f t="shared" si="744"/>
        <v>0</v>
      </c>
      <c r="CL111" s="7"/>
      <c r="CM111" s="5">
        <f t="shared" si="745"/>
        <v>0</v>
      </c>
      <c r="CN111" s="7"/>
      <c r="CO111" s="5">
        <f t="shared" si="746"/>
        <v>0</v>
      </c>
      <c r="CP111" s="40"/>
      <c r="CQ111" s="5">
        <f t="shared" si="747"/>
        <v>0</v>
      </c>
      <c r="CR111" s="7"/>
      <c r="CS111" s="5">
        <f t="shared" si="748"/>
        <v>0</v>
      </c>
      <c r="CT111" s="7"/>
      <c r="CU111" s="5">
        <f t="shared" si="749"/>
        <v>0</v>
      </c>
      <c r="CV111" s="7"/>
      <c r="CW111" s="5">
        <f t="shared" si="750"/>
        <v>0</v>
      </c>
      <c r="CX111" s="7"/>
      <c r="CY111" s="5">
        <f t="shared" si="751"/>
        <v>0</v>
      </c>
      <c r="CZ111" s="7"/>
      <c r="DA111" s="5">
        <f t="shared" si="752"/>
        <v>0</v>
      </c>
      <c r="DB111" s="7"/>
      <c r="DC111" s="5">
        <f t="shared" si="753"/>
        <v>0</v>
      </c>
      <c r="DD111" s="7"/>
      <c r="DE111" s="5">
        <f t="shared" si="754"/>
        <v>0</v>
      </c>
      <c r="DF111" s="7"/>
      <c r="DG111" s="5">
        <f t="shared" si="755"/>
        <v>0</v>
      </c>
      <c r="DH111" s="7"/>
      <c r="DI111" s="5">
        <f t="shared" si="756"/>
        <v>0</v>
      </c>
      <c r="DJ111" s="7"/>
      <c r="DK111" s="5">
        <f t="shared" si="757"/>
        <v>0</v>
      </c>
      <c r="DL111" s="7"/>
      <c r="DM111" s="5">
        <f t="shared" si="758"/>
        <v>0</v>
      </c>
      <c r="DN111" s="40"/>
      <c r="DO111" s="5">
        <f t="shared" si="759"/>
        <v>0</v>
      </c>
      <c r="DP111" s="7"/>
      <c r="DQ111" s="5">
        <f t="shared" si="760"/>
        <v>0</v>
      </c>
      <c r="DR111" s="7"/>
      <c r="DS111" s="5">
        <f t="shared" si="761"/>
        <v>0</v>
      </c>
      <c r="DT111" s="7"/>
      <c r="DU111" s="5">
        <f t="shared" si="762"/>
        <v>0</v>
      </c>
      <c r="DV111" s="7"/>
      <c r="DW111" s="5">
        <f t="shared" si="763"/>
        <v>0</v>
      </c>
      <c r="DX111" s="11"/>
      <c r="DY111" s="5">
        <f t="shared" si="764"/>
        <v>0</v>
      </c>
      <c r="DZ111" s="7"/>
      <c r="EA111" s="5">
        <f t="shared" si="765"/>
        <v>0</v>
      </c>
      <c r="EB111" s="5"/>
      <c r="EC111" s="5">
        <f t="shared" si="766"/>
        <v>0</v>
      </c>
      <c r="ED111" s="5"/>
      <c r="EE111" s="5">
        <f t="shared" si="767"/>
        <v>0</v>
      </c>
      <c r="EF111" s="107"/>
      <c r="EG111" s="106">
        <f t="shared" si="577"/>
        <v>0</v>
      </c>
      <c r="EH111" s="108">
        <f t="shared" si="578"/>
        <v>92</v>
      </c>
      <c r="EI111" s="108">
        <f t="shared" si="578"/>
        <v>2129218.5600000001</v>
      </c>
    </row>
    <row r="112" spans="1:139" s="17" customFormat="1" ht="30" x14ac:dyDescent="0.25">
      <c r="A112" s="19"/>
      <c r="B112" s="19">
        <v>73</v>
      </c>
      <c r="C112" s="10" t="s">
        <v>260</v>
      </c>
      <c r="D112" s="9">
        <v>11480</v>
      </c>
      <c r="E112" s="4">
        <v>1.95</v>
      </c>
      <c r="F112" s="14">
        <v>0.9</v>
      </c>
      <c r="G112" s="14"/>
      <c r="H112" s="9">
        <v>1.4</v>
      </c>
      <c r="I112" s="9">
        <v>1.68</v>
      </c>
      <c r="J112" s="9">
        <v>2.23</v>
      </c>
      <c r="K112" s="9">
        <v>2.57</v>
      </c>
      <c r="L112" s="7"/>
      <c r="M112" s="5">
        <f t="shared" si="641"/>
        <v>0</v>
      </c>
      <c r="N112" s="7"/>
      <c r="O112" s="5">
        <f t="shared" si="708"/>
        <v>0</v>
      </c>
      <c r="P112" s="40"/>
      <c r="Q112" s="5">
        <f t="shared" si="709"/>
        <v>0</v>
      </c>
      <c r="R112" s="7"/>
      <c r="S112" s="5">
        <f t="shared" si="710"/>
        <v>0</v>
      </c>
      <c r="T112" s="40"/>
      <c r="U112" s="11">
        <f t="shared" si="711"/>
        <v>0</v>
      </c>
      <c r="V112" s="5">
        <v>425</v>
      </c>
      <c r="W112" s="5">
        <f t="shared" si="642"/>
        <v>11987703</v>
      </c>
      <c r="X112" s="7"/>
      <c r="Y112" s="5">
        <f t="shared" si="712"/>
        <v>0</v>
      </c>
      <c r="Z112" s="7"/>
      <c r="AA112" s="5">
        <f t="shared" si="713"/>
        <v>0</v>
      </c>
      <c r="AB112" s="7"/>
      <c r="AC112" s="5">
        <f t="shared" si="714"/>
        <v>0</v>
      </c>
      <c r="AD112" s="40"/>
      <c r="AE112" s="5">
        <f t="shared" si="715"/>
        <v>0</v>
      </c>
      <c r="AF112" s="7"/>
      <c r="AG112" s="5">
        <f t="shared" si="716"/>
        <v>0</v>
      </c>
      <c r="AH112" s="40"/>
      <c r="AI112" s="11">
        <f t="shared" si="717"/>
        <v>0</v>
      </c>
      <c r="AJ112" s="7"/>
      <c r="AK112" s="5">
        <f t="shared" si="718"/>
        <v>0</v>
      </c>
      <c r="AL112" s="5"/>
      <c r="AM112" s="5">
        <f t="shared" si="719"/>
        <v>0</v>
      </c>
      <c r="AN112" s="7"/>
      <c r="AO112" s="5">
        <f t="shared" si="720"/>
        <v>0</v>
      </c>
      <c r="AP112" s="7"/>
      <c r="AQ112" s="5">
        <f t="shared" si="721"/>
        <v>0</v>
      </c>
      <c r="AR112" s="7"/>
      <c r="AS112" s="5">
        <f t="shared" si="722"/>
        <v>0</v>
      </c>
      <c r="AT112" s="7"/>
      <c r="AU112" s="5">
        <f t="shared" si="723"/>
        <v>0</v>
      </c>
      <c r="AV112" s="7"/>
      <c r="AW112" s="5">
        <f t="shared" si="724"/>
        <v>0</v>
      </c>
      <c r="AX112" s="7"/>
      <c r="AY112" s="5">
        <f t="shared" si="725"/>
        <v>0</v>
      </c>
      <c r="AZ112" s="7"/>
      <c r="BA112" s="5">
        <f t="shared" si="726"/>
        <v>0</v>
      </c>
      <c r="BB112" s="7"/>
      <c r="BC112" s="5">
        <f t="shared" si="727"/>
        <v>0</v>
      </c>
      <c r="BD112" s="7"/>
      <c r="BE112" s="5">
        <f t="shared" si="728"/>
        <v>0</v>
      </c>
      <c r="BF112" s="7"/>
      <c r="BG112" s="5">
        <f t="shared" si="729"/>
        <v>0</v>
      </c>
      <c r="BH112" s="7"/>
      <c r="BI112" s="5">
        <f t="shared" si="730"/>
        <v>0</v>
      </c>
      <c r="BJ112" s="7"/>
      <c r="BK112" s="5">
        <f t="shared" si="731"/>
        <v>0</v>
      </c>
      <c r="BL112" s="7"/>
      <c r="BM112" s="5">
        <f t="shared" si="732"/>
        <v>0</v>
      </c>
      <c r="BN112" s="7"/>
      <c r="BO112" s="5">
        <f t="shared" si="733"/>
        <v>0</v>
      </c>
      <c r="BP112" s="7"/>
      <c r="BQ112" s="5">
        <f t="shared" si="734"/>
        <v>0</v>
      </c>
      <c r="BR112" s="7"/>
      <c r="BS112" s="5">
        <f t="shared" si="735"/>
        <v>0</v>
      </c>
      <c r="BT112" s="7"/>
      <c r="BU112" s="5">
        <f t="shared" si="736"/>
        <v>0</v>
      </c>
      <c r="BV112" s="7"/>
      <c r="BW112" s="5">
        <f t="shared" si="737"/>
        <v>0</v>
      </c>
      <c r="BX112" s="7"/>
      <c r="BY112" s="5">
        <f t="shared" si="738"/>
        <v>0</v>
      </c>
      <c r="BZ112" s="7"/>
      <c r="CA112" s="5">
        <f t="shared" si="739"/>
        <v>0</v>
      </c>
      <c r="CB112" s="7"/>
      <c r="CC112" s="5">
        <f t="shared" si="740"/>
        <v>0</v>
      </c>
      <c r="CD112" s="7"/>
      <c r="CE112" s="5">
        <f t="shared" si="741"/>
        <v>0</v>
      </c>
      <c r="CF112" s="5"/>
      <c r="CG112" s="5">
        <f t="shared" si="742"/>
        <v>0</v>
      </c>
      <c r="CH112" s="7"/>
      <c r="CI112" s="5">
        <f t="shared" si="743"/>
        <v>0</v>
      </c>
      <c r="CJ112" s="7"/>
      <c r="CK112" s="5">
        <f t="shared" si="744"/>
        <v>0</v>
      </c>
      <c r="CL112" s="7"/>
      <c r="CM112" s="5">
        <f t="shared" si="745"/>
        <v>0</v>
      </c>
      <c r="CN112" s="7"/>
      <c r="CO112" s="5">
        <f t="shared" si="746"/>
        <v>0</v>
      </c>
      <c r="CP112" s="40"/>
      <c r="CQ112" s="5">
        <f t="shared" si="747"/>
        <v>0</v>
      </c>
      <c r="CR112" s="7"/>
      <c r="CS112" s="5">
        <f t="shared" si="748"/>
        <v>0</v>
      </c>
      <c r="CT112" s="7"/>
      <c r="CU112" s="5">
        <f t="shared" si="749"/>
        <v>0</v>
      </c>
      <c r="CV112" s="7"/>
      <c r="CW112" s="5">
        <f t="shared" si="750"/>
        <v>0</v>
      </c>
      <c r="CX112" s="7"/>
      <c r="CY112" s="5">
        <f t="shared" si="751"/>
        <v>0</v>
      </c>
      <c r="CZ112" s="7"/>
      <c r="DA112" s="5">
        <f t="shared" si="752"/>
        <v>0</v>
      </c>
      <c r="DB112" s="7"/>
      <c r="DC112" s="5">
        <f t="shared" si="753"/>
        <v>0</v>
      </c>
      <c r="DD112" s="7"/>
      <c r="DE112" s="5">
        <f t="shared" si="754"/>
        <v>0</v>
      </c>
      <c r="DF112" s="7"/>
      <c r="DG112" s="5">
        <f t="shared" si="755"/>
        <v>0</v>
      </c>
      <c r="DH112" s="7"/>
      <c r="DI112" s="5">
        <f t="shared" si="756"/>
        <v>0</v>
      </c>
      <c r="DJ112" s="7"/>
      <c r="DK112" s="5">
        <f t="shared" si="757"/>
        <v>0</v>
      </c>
      <c r="DL112" s="7"/>
      <c r="DM112" s="5">
        <f t="shared" si="758"/>
        <v>0</v>
      </c>
      <c r="DN112" s="40"/>
      <c r="DO112" s="5">
        <f t="shared" si="759"/>
        <v>0</v>
      </c>
      <c r="DP112" s="7"/>
      <c r="DQ112" s="5">
        <f t="shared" si="760"/>
        <v>0</v>
      </c>
      <c r="DR112" s="7"/>
      <c r="DS112" s="5">
        <f t="shared" si="761"/>
        <v>0</v>
      </c>
      <c r="DT112" s="7"/>
      <c r="DU112" s="5">
        <f t="shared" si="762"/>
        <v>0</v>
      </c>
      <c r="DV112" s="5"/>
      <c r="DW112" s="5">
        <f t="shared" si="763"/>
        <v>0</v>
      </c>
      <c r="DX112" s="11"/>
      <c r="DY112" s="5">
        <f t="shared" si="764"/>
        <v>0</v>
      </c>
      <c r="DZ112" s="7"/>
      <c r="EA112" s="5">
        <f t="shared" si="765"/>
        <v>0</v>
      </c>
      <c r="EB112" s="5"/>
      <c r="EC112" s="5">
        <f t="shared" si="766"/>
        <v>0</v>
      </c>
      <c r="ED112" s="5"/>
      <c r="EE112" s="5">
        <f t="shared" si="767"/>
        <v>0</v>
      </c>
      <c r="EF112" s="107"/>
      <c r="EG112" s="106">
        <f t="shared" si="577"/>
        <v>0</v>
      </c>
      <c r="EH112" s="108">
        <f t="shared" si="578"/>
        <v>425</v>
      </c>
      <c r="EI112" s="108">
        <f t="shared" si="578"/>
        <v>11987703</v>
      </c>
    </row>
    <row r="113" spans="1:139" s="17" customFormat="1" ht="30" x14ac:dyDescent="0.25">
      <c r="A113" s="19"/>
      <c r="B113" s="19">
        <v>74</v>
      </c>
      <c r="C113" s="10" t="s">
        <v>261</v>
      </c>
      <c r="D113" s="9">
        <v>11480</v>
      </c>
      <c r="E113" s="4">
        <v>2.17</v>
      </c>
      <c r="F113" s="6">
        <v>1</v>
      </c>
      <c r="G113" s="6"/>
      <c r="H113" s="9">
        <v>1.4</v>
      </c>
      <c r="I113" s="9">
        <v>1.68</v>
      </c>
      <c r="J113" s="9">
        <v>2.23</v>
      </c>
      <c r="K113" s="9">
        <v>2.57</v>
      </c>
      <c r="L113" s="7"/>
      <c r="M113" s="5">
        <f t="shared" si="641"/>
        <v>0</v>
      </c>
      <c r="N113" s="7"/>
      <c r="O113" s="5">
        <f t="shared" si="708"/>
        <v>0</v>
      </c>
      <c r="P113" s="40"/>
      <c r="Q113" s="5">
        <f t="shared" si="709"/>
        <v>0</v>
      </c>
      <c r="R113" s="7"/>
      <c r="S113" s="5">
        <f t="shared" si="710"/>
        <v>0</v>
      </c>
      <c r="T113" s="40"/>
      <c r="U113" s="11">
        <f t="shared" si="711"/>
        <v>0</v>
      </c>
      <c r="V113" s="5">
        <v>5</v>
      </c>
      <c r="W113" s="5">
        <f t="shared" si="642"/>
        <v>174381.19999999998</v>
      </c>
      <c r="X113" s="7"/>
      <c r="Y113" s="5">
        <f t="shared" si="712"/>
        <v>0</v>
      </c>
      <c r="Z113" s="7"/>
      <c r="AA113" s="5">
        <f t="shared" si="713"/>
        <v>0</v>
      </c>
      <c r="AB113" s="7"/>
      <c r="AC113" s="5">
        <f t="shared" si="714"/>
        <v>0</v>
      </c>
      <c r="AD113" s="40"/>
      <c r="AE113" s="5">
        <f t="shared" si="715"/>
        <v>0</v>
      </c>
      <c r="AF113" s="7"/>
      <c r="AG113" s="5">
        <f t="shared" si="716"/>
        <v>0</v>
      </c>
      <c r="AH113" s="40"/>
      <c r="AI113" s="11">
        <f t="shared" si="717"/>
        <v>0</v>
      </c>
      <c r="AJ113" s="7"/>
      <c r="AK113" s="5">
        <f t="shared" si="718"/>
        <v>0</v>
      </c>
      <c r="AL113" s="5"/>
      <c r="AM113" s="5">
        <f t="shared" si="719"/>
        <v>0</v>
      </c>
      <c r="AN113" s="7"/>
      <c r="AO113" s="5">
        <f t="shared" si="720"/>
        <v>0</v>
      </c>
      <c r="AP113" s="7"/>
      <c r="AQ113" s="5">
        <f t="shared" si="721"/>
        <v>0</v>
      </c>
      <c r="AR113" s="7"/>
      <c r="AS113" s="5">
        <f t="shared" si="722"/>
        <v>0</v>
      </c>
      <c r="AT113" s="7"/>
      <c r="AU113" s="5">
        <f t="shared" si="723"/>
        <v>0</v>
      </c>
      <c r="AV113" s="7"/>
      <c r="AW113" s="5">
        <f t="shared" si="724"/>
        <v>0</v>
      </c>
      <c r="AX113" s="7"/>
      <c r="AY113" s="5">
        <f t="shared" si="725"/>
        <v>0</v>
      </c>
      <c r="AZ113" s="7"/>
      <c r="BA113" s="5">
        <f t="shared" si="726"/>
        <v>0</v>
      </c>
      <c r="BB113" s="7"/>
      <c r="BC113" s="5">
        <f t="shared" si="727"/>
        <v>0</v>
      </c>
      <c r="BD113" s="7"/>
      <c r="BE113" s="5">
        <f t="shared" si="728"/>
        <v>0</v>
      </c>
      <c r="BF113" s="7"/>
      <c r="BG113" s="5">
        <f t="shared" si="729"/>
        <v>0</v>
      </c>
      <c r="BH113" s="7"/>
      <c r="BI113" s="5">
        <f t="shared" si="730"/>
        <v>0</v>
      </c>
      <c r="BJ113" s="7"/>
      <c r="BK113" s="5">
        <f t="shared" si="731"/>
        <v>0</v>
      </c>
      <c r="BL113" s="7"/>
      <c r="BM113" s="5">
        <f t="shared" si="732"/>
        <v>0</v>
      </c>
      <c r="BN113" s="7"/>
      <c r="BO113" s="5">
        <f t="shared" si="733"/>
        <v>0</v>
      </c>
      <c r="BP113" s="7"/>
      <c r="BQ113" s="5">
        <f t="shared" si="734"/>
        <v>0</v>
      </c>
      <c r="BR113" s="7"/>
      <c r="BS113" s="5">
        <f t="shared" si="735"/>
        <v>0</v>
      </c>
      <c r="BT113" s="7"/>
      <c r="BU113" s="5">
        <f t="shared" si="736"/>
        <v>0</v>
      </c>
      <c r="BV113" s="7"/>
      <c r="BW113" s="5">
        <f t="shared" si="737"/>
        <v>0</v>
      </c>
      <c r="BX113" s="7"/>
      <c r="BY113" s="5">
        <f t="shared" si="738"/>
        <v>0</v>
      </c>
      <c r="BZ113" s="7"/>
      <c r="CA113" s="5">
        <f t="shared" si="739"/>
        <v>0</v>
      </c>
      <c r="CB113" s="7"/>
      <c r="CC113" s="5">
        <f t="shared" si="740"/>
        <v>0</v>
      </c>
      <c r="CD113" s="7"/>
      <c r="CE113" s="5">
        <f t="shared" si="741"/>
        <v>0</v>
      </c>
      <c r="CF113" s="7"/>
      <c r="CG113" s="5">
        <f t="shared" si="742"/>
        <v>0</v>
      </c>
      <c r="CH113" s="7"/>
      <c r="CI113" s="5">
        <f t="shared" si="743"/>
        <v>0</v>
      </c>
      <c r="CJ113" s="7"/>
      <c r="CK113" s="5">
        <f t="shared" si="744"/>
        <v>0</v>
      </c>
      <c r="CL113" s="7"/>
      <c r="CM113" s="5">
        <f t="shared" si="745"/>
        <v>0</v>
      </c>
      <c r="CN113" s="7"/>
      <c r="CO113" s="5">
        <f t="shared" si="746"/>
        <v>0</v>
      </c>
      <c r="CP113" s="40"/>
      <c r="CQ113" s="5">
        <f t="shared" si="747"/>
        <v>0</v>
      </c>
      <c r="CR113" s="7"/>
      <c r="CS113" s="5">
        <f t="shared" si="748"/>
        <v>0</v>
      </c>
      <c r="CT113" s="7"/>
      <c r="CU113" s="5">
        <f t="shared" si="749"/>
        <v>0</v>
      </c>
      <c r="CV113" s="7"/>
      <c r="CW113" s="5">
        <f t="shared" si="750"/>
        <v>0</v>
      </c>
      <c r="CX113" s="7"/>
      <c r="CY113" s="5">
        <f t="shared" si="751"/>
        <v>0</v>
      </c>
      <c r="CZ113" s="7"/>
      <c r="DA113" s="5">
        <f t="shared" si="752"/>
        <v>0</v>
      </c>
      <c r="DB113" s="7"/>
      <c r="DC113" s="5">
        <f t="shared" si="753"/>
        <v>0</v>
      </c>
      <c r="DD113" s="7"/>
      <c r="DE113" s="5">
        <f t="shared" si="754"/>
        <v>0</v>
      </c>
      <c r="DF113" s="7"/>
      <c r="DG113" s="5">
        <f t="shared" si="755"/>
        <v>0</v>
      </c>
      <c r="DH113" s="7"/>
      <c r="DI113" s="5">
        <f t="shared" si="756"/>
        <v>0</v>
      </c>
      <c r="DJ113" s="7"/>
      <c r="DK113" s="5">
        <f t="shared" si="757"/>
        <v>0</v>
      </c>
      <c r="DL113" s="7"/>
      <c r="DM113" s="5">
        <f t="shared" si="758"/>
        <v>0</v>
      </c>
      <c r="DN113" s="40"/>
      <c r="DO113" s="5">
        <f t="shared" si="759"/>
        <v>0</v>
      </c>
      <c r="DP113" s="7"/>
      <c r="DQ113" s="5">
        <f t="shared" si="760"/>
        <v>0</v>
      </c>
      <c r="DR113" s="7"/>
      <c r="DS113" s="5">
        <f t="shared" si="761"/>
        <v>0</v>
      </c>
      <c r="DT113" s="7"/>
      <c r="DU113" s="5">
        <f t="shared" si="762"/>
        <v>0</v>
      </c>
      <c r="DV113" s="5"/>
      <c r="DW113" s="5">
        <f t="shared" si="763"/>
        <v>0</v>
      </c>
      <c r="DX113" s="11"/>
      <c r="DY113" s="5">
        <f t="shared" si="764"/>
        <v>0</v>
      </c>
      <c r="DZ113" s="7"/>
      <c r="EA113" s="5">
        <f t="shared" si="765"/>
        <v>0</v>
      </c>
      <c r="EB113" s="5"/>
      <c r="EC113" s="5">
        <f t="shared" si="766"/>
        <v>0</v>
      </c>
      <c r="ED113" s="5"/>
      <c r="EE113" s="5">
        <f t="shared" si="767"/>
        <v>0</v>
      </c>
      <c r="EF113" s="107"/>
      <c r="EG113" s="106">
        <f t="shared" si="577"/>
        <v>0</v>
      </c>
      <c r="EH113" s="108">
        <f t="shared" si="578"/>
        <v>5</v>
      </c>
      <c r="EI113" s="108">
        <f t="shared" si="578"/>
        <v>174381.19999999998</v>
      </c>
    </row>
    <row r="114" spans="1:139" s="17" customFormat="1" ht="30" x14ac:dyDescent="0.25">
      <c r="A114" s="19"/>
      <c r="B114" s="19">
        <v>75</v>
      </c>
      <c r="C114" s="10" t="s">
        <v>262</v>
      </c>
      <c r="D114" s="9">
        <v>11480</v>
      </c>
      <c r="E114" s="4">
        <v>3.84</v>
      </c>
      <c r="F114" s="6">
        <v>1</v>
      </c>
      <c r="G114" s="6"/>
      <c r="H114" s="9">
        <v>1.4</v>
      </c>
      <c r="I114" s="9">
        <v>1.68</v>
      </c>
      <c r="J114" s="9">
        <v>2.23</v>
      </c>
      <c r="K114" s="9">
        <v>2.57</v>
      </c>
      <c r="L114" s="7"/>
      <c r="M114" s="5">
        <f t="shared" si="641"/>
        <v>0</v>
      </c>
      <c r="N114" s="7"/>
      <c r="O114" s="5">
        <f t="shared" si="708"/>
        <v>0</v>
      </c>
      <c r="P114" s="40"/>
      <c r="Q114" s="5">
        <f t="shared" si="709"/>
        <v>0</v>
      </c>
      <c r="R114" s="7"/>
      <c r="S114" s="5">
        <f t="shared" si="710"/>
        <v>0</v>
      </c>
      <c r="T114" s="40"/>
      <c r="U114" s="11">
        <f t="shared" si="711"/>
        <v>0</v>
      </c>
      <c r="V114" s="5">
        <v>4</v>
      </c>
      <c r="W114" s="5">
        <f t="shared" si="642"/>
        <v>246865.91999999995</v>
      </c>
      <c r="X114" s="7"/>
      <c r="Y114" s="5">
        <f t="shared" si="712"/>
        <v>0</v>
      </c>
      <c r="Z114" s="7"/>
      <c r="AA114" s="5">
        <f t="shared" si="713"/>
        <v>0</v>
      </c>
      <c r="AB114" s="7"/>
      <c r="AC114" s="5">
        <f t="shared" si="714"/>
        <v>0</v>
      </c>
      <c r="AD114" s="40"/>
      <c r="AE114" s="5">
        <f t="shared" si="715"/>
        <v>0</v>
      </c>
      <c r="AF114" s="7"/>
      <c r="AG114" s="5">
        <f t="shared" si="716"/>
        <v>0</v>
      </c>
      <c r="AH114" s="40"/>
      <c r="AI114" s="11">
        <f t="shared" si="717"/>
        <v>0</v>
      </c>
      <c r="AJ114" s="7"/>
      <c r="AK114" s="5">
        <f t="shared" si="718"/>
        <v>0</v>
      </c>
      <c r="AL114" s="5"/>
      <c r="AM114" s="5">
        <f t="shared" si="719"/>
        <v>0</v>
      </c>
      <c r="AN114" s="7"/>
      <c r="AO114" s="5">
        <f t="shared" si="720"/>
        <v>0</v>
      </c>
      <c r="AP114" s="7"/>
      <c r="AQ114" s="5">
        <f t="shared" si="721"/>
        <v>0</v>
      </c>
      <c r="AR114" s="7"/>
      <c r="AS114" s="5">
        <f t="shared" si="722"/>
        <v>0</v>
      </c>
      <c r="AT114" s="7"/>
      <c r="AU114" s="5">
        <f t="shared" si="723"/>
        <v>0</v>
      </c>
      <c r="AV114" s="7"/>
      <c r="AW114" s="5">
        <f t="shared" si="724"/>
        <v>0</v>
      </c>
      <c r="AX114" s="7"/>
      <c r="AY114" s="5">
        <f t="shared" si="725"/>
        <v>0</v>
      </c>
      <c r="AZ114" s="7"/>
      <c r="BA114" s="5">
        <f t="shared" si="726"/>
        <v>0</v>
      </c>
      <c r="BB114" s="7"/>
      <c r="BC114" s="5">
        <f t="shared" si="727"/>
        <v>0</v>
      </c>
      <c r="BD114" s="7"/>
      <c r="BE114" s="5">
        <f t="shared" si="728"/>
        <v>0</v>
      </c>
      <c r="BF114" s="7"/>
      <c r="BG114" s="5">
        <f t="shared" si="729"/>
        <v>0</v>
      </c>
      <c r="BH114" s="7"/>
      <c r="BI114" s="5">
        <f t="shared" si="730"/>
        <v>0</v>
      </c>
      <c r="BJ114" s="7"/>
      <c r="BK114" s="5">
        <f t="shared" si="731"/>
        <v>0</v>
      </c>
      <c r="BL114" s="7"/>
      <c r="BM114" s="5">
        <f t="shared" si="732"/>
        <v>0</v>
      </c>
      <c r="BN114" s="7"/>
      <c r="BO114" s="5">
        <f t="shared" si="733"/>
        <v>0</v>
      </c>
      <c r="BP114" s="7"/>
      <c r="BQ114" s="5">
        <f t="shared" si="734"/>
        <v>0</v>
      </c>
      <c r="BR114" s="7"/>
      <c r="BS114" s="5">
        <f t="shared" si="735"/>
        <v>0</v>
      </c>
      <c r="BT114" s="7"/>
      <c r="BU114" s="5">
        <f t="shared" si="736"/>
        <v>0</v>
      </c>
      <c r="BV114" s="7"/>
      <c r="BW114" s="5">
        <f t="shared" si="737"/>
        <v>0</v>
      </c>
      <c r="BX114" s="7"/>
      <c r="BY114" s="5">
        <f t="shared" si="738"/>
        <v>0</v>
      </c>
      <c r="BZ114" s="7"/>
      <c r="CA114" s="5">
        <f t="shared" si="739"/>
        <v>0</v>
      </c>
      <c r="CB114" s="7"/>
      <c r="CC114" s="5">
        <f t="shared" si="740"/>
        <v>0</v>
      </c>
      <c r="CD114" s="7"/>
      <c r="CE114" s="5">
        <f t="shared" si="741"/>
        <v>0</v>
      </c>
      <c r="CF114" s="7"/>
      <c r="CG114" s="5">
        <f t="shared" si="742"/>
        <v>0</v>
      </c>
      <c r="CH114" s="7"/>
      <c r="CI114" s="5">
        <f t="shared" si="743"/>
        <v>0</v>
      </c>
      <c r="CJ114" s="7"/>
      <c r="CK114" s="5">
        <f t="shared" si="744"/>
        <v>0</v>
      </c>
      <c r="CL114" s="7"/>
      <c r="CM114" s="5">
        <f t="shared" si="745"/>
        <v>0</v>
      </c>
      <c r="CN114" s="7"/>
      <c r="CO114" s="5">
        <f t="shared" si="746"/>
        <v>0</v>
      </c>
      <c r="CP114" s="40"/>
      <c r="CQ114" s="5">
        <f t="shared" si="747"/>
        <v>0</v>
      </c>
      <c r="CR114" s="7"/>
      <c r="CS114" s="5">
        <f t="shared" si="748"/>
        <v>0</v>
      </c>
      <c r="CT114" s="7"/>
      <c r="CU114" s="5">
        <f t="shared" si="749"/>
        <v>0</v>
      </c>
      <c r="CV114" s="7"/>
      <c r="CW114" s="5">
        <f t="shared" si="750"/>
        <v>0</v>
      </c>
      <c r="CX114" s="7"/>
      <c r="CY114" s="5">
        <f t="shared" si="751"/>
        <v>0</v>
      </c>
      <c r="CZ114" s="7"/>
      <c r="DA114" s="5">
        <f t="shared" si="752"/>
        <v>0</v>
      </c>
      <c r="DB114" s="7"/>
      <c r="DC114" s="5">
        <f t="shared" si="753"/>
        <v>0</v>
      </c>
      <c r="DD114" s="7"/>
      <c r="DE114" s="5">
        <f t="shared" si="754"/>
        <v>0</v>
      </c>
      <c r="DF114" s="7"/>
      <c r="DG114" s="5">
        <f t="shared" si="755"/>
        <v>0</v>
      </c>
      <c r="DH114" s="7"/>
      <c r="DI114" s="5">
        <f t="shared" si="756"/>
        <v>0</v>
      </c>
      <c r="DJ114" s="7"/>
      <c r="DK114" s="5">
        <f t="shared" si="757"/>
        <v>0</v>
      </c>
      <c r="DL114" s="7"/>
      <c r="DM114" s="5">
        <f t="shared" si="758"/>
        <v>0</v>
      </c>
      <c r="DN114" s="40"/>
      <c r="DO114" s="5">
        <f t="shared" si="759"/>
        <v>0</v>
      </c>
      <c r="DP114" s="7"/>
      <c r="DQ114" s="5">
        <f t="shared" si="760"/>
        <v>0</v>
      </c>
      <c r="DR114" s="7"/>
      <c r="DS114" s="5">
        <f t="shared" si="761"/>
        <v>0</v>
      </c>
      <c r="DT114" s="7"/>
      <c r="DU114" s="5">
        <f t="shared" si="762"/>
        <v>0</v>
      </c>
      <c r="DV114" s="5"/>
      <c r="DW114" s="5">
        <f t="shared" si="763"/>
        <v>0</v>
      </c>
      <c r="DX114" s="11"/>
      <c r="DY114" s="5">
        <f t="shared" si="764"/>
        <v>0</v>
      </c>
      <c r="DZ114" s="7"/>
      <c r="EA114" s="5">
        <f t="shared" si="765"/>
        <v>0</v>
      </c>
      <c r="EB114" s="5"/>
      <c r="EC114" s="5">
        <f t="shared" si="766"/>
        <v>0</v>
      </c>
      <c r="ED114" s="5">
        <v>80</v>
      </c>
      <c r="EE114" s="5">
        <f t="shared" si="767"/>
        <v>4937318.3999999994</v>
      </c>
      <c r="EF114" s="107"/>
      <c r="EG114" s="106">
        <f t="shared" si="577"/>
        <v>0</v>
      </c>
      <c r="EH114" s="108">
        <f t="shared" si="578"/>
        <v>84</v>
      </c>
      <c r="EI114" s="108">
        <f t="shared" si="578"/>
        <v>5184184.3199999994</v>
      </c>
    </row>
    <row r="115" spans="1:139" s="109" customFormat="1" ht="14.25" x14ac:dyDescent="0.2">
      <c r="A115" s="50">
        <v>22</v>
      </c>
      <c r="B115" s="50"/>
      <c r="C115" s="54" t="s">
        <v>263</v>
      </c>
      <c r="D115" s="55">
        <v>11480</v>
      </c>
      <c r="E115" s="51">
        <v>0.93</v>
      </c>
      <c r="F115" s="46">
        <v>1</v>
      </c>
      <c r="G115" s="2"/>
      <c r="H115" s="55"/>
      <c r="I115" s="55"/>
      <c r="J115" s="55"/>
      <c r="K115" s="55">
        <v>2.57</v>
      </c>
      <c r="L115" s="7">
        <f>SUM(L116:L117)</f>
        <v>0</v>
      </c>
      <c r="M115" s="7">
        <f t="shared" ref="M115:DK115" si="768">SUM(M116:M117)</f>
        <v>0</v>
      </c>
      <c r="N115" s="7">
        <f t="shared" si="768"/>
        <v>0</v>
      </c>
      <c r="O115" s="7">
        <f t="shared" si="768"/>
        <v>0</v>
      </c>
      <c r="P115" s="40">
        <f t="shared" si="768"/>
        <v>0</v>
      </c>
      <c r="Q115" s="7">
        <f t="shared" si="768"/>
        <v>0</v>
      </c>
      <c r="R115" s="7">
        <f t="shared" si="768"/>
        <v>0</v>
      </c>
      <c r="S115" s="7">
        <f t="shared" si="768"/>
        <v>0</v>
      </c>
      <c r="T115" s="52">
        <f t="shared" si="768"/>
        <v>0</v>
      </c>
      <c r="U115" s="52">
        <f t="shared" si="768"/>
        <v>0</v>
      </c>
      <c r="V115" s="7">
        <f t="shared" si="768"/>
        <v>0</v>
      </c>
      <c r="W115" s="7">
        <f t="shared" si="768"/>
        <v>0</v>
      </c>
      <c r="X115" s="7">
        <f t="shared" si="768"/>
        <v>0</v>
      </c>
      <c r="Y115" s="7">
        <f t="shared" si="768"/>
        <v>0</v>
      </c>
      <c r="Z115" s="7">
        <f t="shared" si="768"/>
        <v>0</v>
      </c>
      <c r="AA115" s="7">
        <f t="shared" si="768"/>
        <v>0</v>
      </c>
      <c r="AB115" s="7">
        <f t="shared" si="768"/>
        <v>0</v>
      </c>
      <c r="AC115" s="7">
        <f t="shared" si="768"/>
        <v>0</v>
      </c>
      <c r="AD115" s="40">
        <f t="shared" si="768"/>
        <v>0</v>
      </c>
      <c r="AE115" s="7">
        <f t="shared" si="768"/>
        <v>0</v>
      </c>
      <c r="AF115" s="7">
        <f t="shared" si="768"/>
        <v>0</v>
      </c>
      <c r="AG115" s="7">
        <f t="shared" si="768"/>
        <v>0</v>
      </c>
      <c r="AH115" s="52">
        <f t="shared" si="768"/>
        <v>0</v>
      </c>
      <c r="AI115" s="52">
        <f t="shared" si="768"/>
        <v>0</v>
      </c>
      <c r="AJ115" s="7">
        <f>SUM(AJ116:AJ117)</f>
        <v>0</v>
      </c>
      <c r="AK115" s="7">
        <f>SUM(AK116:AK117)</f>
        <v>0</v>
      </c>
      <c r="AL115" s="7">
        <f>SUM(AL116:AL117)</f>
        <v>0</v>
      </c>
      <c r="AM115" s="7">
        <f>SUM(AM116:AM117)</f>
        <v>0</v>
      </c>
      <c r="AN115" s="7">
        <f t="shared" si="768"/>
        <v>0</v>
      </c>
      <c r="AO115" s="7">
        <f t="shared" si="768"/>
        <v>0</v>
      </c>
      <c r="AP115" s="7">
        <f t="shared" si="768"/>
        <v>0</v>
      </c>
      <c r="AQ115" s="7">
        <f t="shared" si="768"/>
        <v>0</v>
      </c>
      <c r="AR115" s="7">
        <f t="shared" si="768"/>
        <v>0</v>
      </c>
      <c r="AS115" s="7">
        <f t="shared" si="768"/>
        <v>0</v>
      </c>
      <c r="AT115" s="7">
        <f t="shared" si="768"/>
        <v>0</v>
      </c>
      <c r="AU115" s="7">
        <f>SUM(AU116:AU117)</f>
        <v>0</v>
      </c>
      <c r="AV115" s="7">
        <f t="shared" ref="AV115:CH115" si="769">SUM(AV116:AV117)</f>
        <v>0</v>
      </c>
      <c r="AW115" s="7">
        <f t="shared" si="769"/>
        <v>0</v>
      </c>
      <c r="AX115" s="7">
        <f t="shared" si="769"/>
        <v>0</v>
      </c>
      <c r="AY115" s="7">
        <f t="shared" si="769"/>
        <v>0</v>
      </c>
      <c r="AZ115" s="7">
        <f t="shared" si="769"/>
        <v>0</v>
      </c>
      <c r="BA115" s="7">
        <f t="shared" si="769"/>
        <v>0</v>
      </c>
      <c r="BB115" s="7">
        <f t="shared" si="769"/>
        <v>0</v>
      </c>
      <c r="BC115" s="7">
        <f t="shared" si="769"/>
        <v>0</v>
      </c>
      <c r="BD115" s="7">
        <f t="shared" si="769"/>
        <v>0</v>
      </c>
      <c r="BE115" s="7">
        <f t="shared" si="769"/>
        <v>0</v>
      </c>
      <c r="BF115" s="7">
        <f t="shared" si="769"/>
        <v>0</v>
      </c>
      <c r="BG115" s="7">
        <f t="shared" si="769"/>
        <v>0</v>
      </c>
      <c r="BH115" s="7">
        <f t="shared" si="769"/>
        <v>0</v>
      </c>
      <c r="BI115" s="7">
        <f t="shared" si="769"/>
        <v>0</v>
      </c>
      <c r="BJ115" s="7">
        <f t="shared" si="769"/>
        <v>0</v>
      </c>
      <c r="BK115" s="7">
        <f t="shared" si="769"/>
        <v>0</v>
      </c>
      <c r="BL115" s="7">
        <f t="shared" si="769"/>
        <v>413</v>
      </c>
      <c r="BM115" s="7">
        <f t="shared" si="769"/>
        <v>5907585.0399999991</v>
      </c>
      <c r="BN115" s="7">
        <f t="shared" si="769"/>
        <v>1</v>
      </c>
      <c r="BO115" s="7">
        <f t="shared" si="769"/>
        <v>37126.32</v>
      </c>
      <c r="BP115" s="7">
        <f t="shared" si="769"/>
        <v>5</v>
      </c>
      <c r="BQ115" s="7">
        <f t="shared" si="769"/>
        <v>71520.399999999994</v>
      </c>
      <c r="BR115" s="7">
        <f t="shared" si="769"/>
        <v>0</v>
      </c>
      <c r="BS115" s="7">
        <f t="shared" si="769"/>
        <v>0</v>
      </c>
      <c r="BT115" s="7">
        <f t="shared" si="769"/>
        <v>0</v>
      </c>
      <c r="BU115" s="7">
        <f t="shared" si="769"/>
        <v>0</v>
      </c>
      <c r="BV115" s="7">
        <f t="shared" si="769"/>
        <v>0</v>
      </c>
      <c r="BW115" s="7">
        <f t="shared" si="769"/>
        <v>0</v>
      </c>
      <c r="BX115" s="7">
        <f t="shared" si="769"/>
        <v>0</v>
      </c>
      <c r="BY115" s="7">
        <f t="shared" si="769"/>
        <v>0</v>
      </c>
      <c r="BZ115" s="7">
        <f t="shared" si="769"/>
        <v>3</v>
      </c>
      <c r="CA115" s="7">
        <f t="shared" si="769"/>
        <v>42912.24</v>
      </c>
      <c r="CB115" s="7">
        <f t="shared" si="769"/>
        <v>0</v>
      </c>
      <c r="CC115" s="7">
        <f t="shared" si="769"/>
        <v>0</v>
      </c>
      <c r="CD115" s="7">
        <f t="shared" si="769"/>
        <v>3</v>
      </c>
      <c r="CE115" s="7">
        <f t="shared" si="769"/>
        <v>42912.24</v>
      </c>
      <c r="CF115" s="7">
        <f t="shared" si="769"/>
        <v>0</v>
      </c>
      <c r="CG115" s="7">
        <f t="shared" si="769"/>
        <v>0</v>
      </c>
      <c r="CH115" s="7">
        <f t="shared" si="769"/>
        <v>0</v>
      </c>
      <c r="CI115" s="7">
        <f t="shared" si="768"/>
        <v>0</v>
      </c>
      <c r="CJ115" s="7">
        <f>SUM(CJ116:CJ117)</f>
        <v>0</v>
      </c>
      <c r="CK115" s="7">
        <f>SUM(CK116:CK117)</f>
        <v>0</v>
      </c>
      <c r="CL115" s="7">
        <f>SUM(CL116:CL117)</f>
        <v>0</v>
      </c>
      <c r="CM115" s="7">
        <f>SUM(CM116:CM117)</f>
        <v>0</v>
      </c>
      <c r="CN115" s="7">
        <f t="shared" si="768"/>
        <v>0</v>
      </c>
      <c r="CO115" s="7">
        <f t="shared" si="768"/>
        <v>0</v>
      </c>
      <c r="CP115" s="40">
        <f>SUM(CP116:CP117)</f>
        <v>10</v>
      </c>
      <c r="CQ115" s="7">
        <f>SUM(CQ116:CQ117)</f>
        <v>171648.96</v>
      </c>
      <c r="CR115" s="7">
        <f t="shared" si="768"/>
        <v>0</v>
      </c>
      <c r="CS115" s="7">
        <f t="shared" si="768"/>
        <v>0</v>
      </c>
      <c r="CT115" s="7">
        <f>SUM(CT116:CT117)</f>
        <v>0</v>
      </c>
      <c r="CU115" s="7">
        <f>SUM(CU116:CU117)</f>
        <v>0</v>
      </c>
      <c r="CV115" s="7">
        <f>SUM(CV116:CV117)</f>
        <v>0</v>
      </c>
      <c r="CW115" s="7">
        <f>SUM(CW116:CW117)</f>
        <v>0</v>
      </c>
      <c r="CX115" s="7">
        <f t="shared" si="768"/>
        <v>180</v>
      </c>
      <c r="CY115" s="7">
        <f t="shared" si="768"/>
        <v>3226614.7199999997</v>
      </c>
      <c r="CZ115" s="7">
        <f t="shared" si="768"/>
        <v>0</v>
      </c>
      <c r="DA115" s="7">
        <f t="shared" si="768"/>
        <v>0</v>
      </c>
      <c r="DB115" s="7">
        <f t="shared" si="768"/>
        <v>0</v>
      </c>
      <c r="DC115" s="7">
        <f t="shared" si="768"/>
        <v>0</v>
      </c>
      <c r="DD115" s="7">
        <f t="shared" si="768"/>
        <v>0</v>
      </c>
      <c r="DE115" s="7">
        <f t="shared" si="768"/>
        <v>0</v>
      </c>
      <c r="DF115" s="7">
        <f t="shared" si="768"/>
        <v>0</v>
      </c>
      <c r="DG115" s="7">
        <f t="shared" si="768"/>
        <v>0</v>
      </c>
      <c r="DH115" s="7">
        <f t="shared" si="768"/>
        <v>0</v>
      </c>
      <c r="DI115" s="7">
        <f t="shared" si="768"/>
        <v>0</v>
      </c>
      <c r="DJ115" s="7">
        <f t="shared" si="768"/>
        <v>0</v>
      </c>
      <c r="DK115" s="7">
        <f t="shared" si="768"/>
        <v>0</v>
      </c>
      <c r="DL115" s="7">
        <f t="shared" ref="DL115:EI115" si="770">SUM(DL116:DL117)</f>
        <v>0</v>
      </c>
      <c r="DM115" s="7">
        <f t="shared" si="770"/>
        <v>0</v>
      </c>
      <c r="DN115" s="40">
        <f t="shared" si="770"/>
        <v>1</v>
      </c>
      <c r="DO115" s="7">
        <f t="shared" si="770"/>
        <v>44551.583999999995</v>
      </c>
      <c r="DP115" s="7">
        <f t="shared" si="770"/>
        <v>0</v>
      </c>
      <c r="DQ115" s="7">
        <f t="shared" si="770"/>
        <v>0</v>
      </c>
      <c r="DR115" s="7">
        <f t="shared" si="770"/>
        <v>0</v>
      </c>
      <c r="DS115" s="7">
        <f t="shared" si="770"/>
        <v>0</v>
      </c>
      <c r="DT115" s="7">
        <f t="shared" si="770"/>
        <v>0</v>
      </c>
      <c r="DU115" s="7">
        <f t="shared" si="770"/>
        <v>0</v>
      </c>
      <c r="DV115" s="7">
        <f t="shared" si="770"/>
        <v>0</v>
      </c>
      <c r="DW115" s="7">
        <f t="shared" si="770"/>
        <v>0</v>
      </c>
      <c r="DX115" s="40">
        <f t="shared" si="770"/>
        <v>0</v>
      </c>
      <c r="DY115" s="7">
        <f t="shared" si="770"/>
        <v>0</v>
      </c>
      <c r="DZ115" s="7">
        <f t="shared" si="770"/>
        <v>0</v>
      </c>
      <c r="EA115" s="7">
        <f t="shared" si="770"/>
        <v>0</v>
      </c>
      <c r="EB115" s="7">
        <f t="shared" si="770"/>
        <v>0</v>
      </c>
      <c r="EC115" s="7">
        <f t="shared" si="770"/>
        <v>0</v>
      </c>
      <c r="ED115" s="47">
        <v>0</v>
      </c>
      <c r="EE115" s="47">
        <f t="shared" si="770"/>
        <v>0</v>
      </c>
      <c r="EF115" s="104">
        <f t="shared" si="770"/>
        <v>0</v>
      </c>
      <c r="EG115" s="104">
        <f t="shared" si="770"/>
        <v>0</v>
      </c>
      <c r="EH115" s="105">
        <f t="shared" si="770"/>
        <v>616</v>
      </c>
      <c r="EI115" s="105">
        <f t="shared" si="770"/>
        <v>9544871.5040000007</v>
      </c>
    </row>
    <row r="116" spans="1:139" s="17" customFormat="1" ht="45" x14ac:dyDescent="0.25">
      <c r="A116" s="19"/>
      <c r="B116" s="19">
        <v>76</v>
      </c>
      <c r="C116" s="8" t="s">
        <v>264</v>
      </c>
      <c r="D116" s="9">
        <v>11480</v>
      </c>
      <c r="E116" s="4">
        <v>2.31</v>
      </c>
      <c r="F116" s="6">
        <v>1</v>
      </c>
      <c r="G116" s="6"/>
      <c r="H116" s="9">
        <v>1.4</v>
      </c>
      <c r="I116" s="9">
        <v>1.68</v>
      </c>
      <c r="J116" s="9">
        <v>2.23</v>
      </c>
      <c r="K116" s="9">
        <v>2.57</v>
      </c>
      <c r="L116" s="5"/>
      <c r="M116" s="5">
        <f t="shared" si="641"/>
        <v>0</v>
      </c>
      <c r="N116" s="5"/>
      <c r="O116" s="5">
        <f>N116*D116*E116*F116*H116*$O$12</f>
        <v>0</v>
      </c>
      <c r="P116" s="11"/>
      <c r="Q116" s="5">
        <f>P116*D116*E116*F116*H116*$Q$12</f>
        <v>0</v>
      </c>
      <c r="R116" s="5"/>
      <c r="S116" s="5">
        <f>SUM(R116*D116*E116*F116*H116*$S$12)</f>
        <v>0</v>
      </c>
      <c r="T116" s="11"/>
      <c r="U116" s="11">
        <f>SUM(T116*D116*E116*F116*H116*$U$12)</f>
        <v>0</v>
      </c>
      <c r="V116" s="5"/>
      <c r="W116" s="5">
        <f t="shared" si="642"/>
        <v>0</v>
      </c>
      <c r="X116" s="5"/>
      <c r="Y116" s="5">
        <f>SUM(X116*D116*E116*F116*H116*$Y$12)</f>
        <v>0</v>
      </c>
      <c r="Z116" s="5"/>
      <c r="AA116" s="5">
        <f>SUM(Z116*D116*E116*F116*H116*$AA$12)</f>
        <v>0</v>
      </c>
      <c r="AB116" s="5"/>
      <c r="AC116" s="5">
        <f>SUM(AB116*D116*E116*F116*I116*$AC$12)</f>
        <v>0</v>
      </c>
      <c r="AD116" s="11"/>
      <c r="AE116" s="5">
        <f>SUM(AD116*D116*E116*F116*I116*$AE$12)</f>
        <v>0</v>
      </c>
      <c r="AF116" s="5"/>
      <c r="AG116" s="5">
        <f>SUM(AF116*D116*E116*F116*H116*$AG$12)</f>
        <v>0</v>
      </c>
      <c r="AH116" s="11"/>
      <c r="AI116" s="11">
        <f>SUM(AH116*D116*E116*F116*H116*$AI$12)</f>
        <v>0</v>
      </c>
      <c r="AJ116" s="5"/>
      <c r="AK116" s="5">
        <f>SUM(AJ116*D116*E116*F116*H116*$AK$12)</f>
        <v>0</v>
      </c>
      <c r="AL116" s="5"/>
      <c r="AM116" s="5">
        <f>SUM(AL116*D116*E116*F116*H116*$AM$12)</f>
        <v>0</v>
      </c>
      <c r="AN116" s="5"/>
      <c r="AO116" s="5">
        <f>SUM(D116*E116*F116*H116*AN116*$AO$12)</f>
        <v>0</v>
      </c>
      <c r="AP116" s="5"/>
      <c r="AQ116" s="5">
        <f>SUM(AP116*D116*E116*F116*H116*$AQ$12)</f>
        <v>0</v>
      </c>
      <c r="AR116" s="5"/>
      <c r="AS116" s="5">
        <f>SUM(AR116*D116*E116*F116*H116*$AS$12)</f>
        <v>0</v>
      </c>
      <c r="AT116" s="5"/>
      <c r="AU116" s="5">
        <f>SUM(AT116*D116*E116*F116*H116*$AU$12)</f>
        <v>0</v>
      </c>
      <c r="AV116" s="5"/>
      <c r="AW116" s="5">
        <f>SUM(AV116*D116*E116*F116*H116*$AW$12)</f>
        <v>0</v>
      </c>
      <c r="AX116" s="5"/>
      <c r="AY116" s="5">
        <f>SUM(AX116*D116*E116*F116*H116*$AY$12)</f>
        <v>0</v>
      </c>
      <c r="AZ116" s="5"/>
      <c r="BA116" s="5">
        <f>SUM(AZ116*D116*E116*F116*H116*$BA$12)</f>
        <v>0</v>
      </c>
      <c r="BB116" s="5"/>
      <c r="BC116" s="5">
        <f>SUM(BB116*D116*E116*F116*H116*$BC$12)</f>
        <v>0</v>
      </c>
      <c r="BD116" s="5"/>
      <c r="BE116" s="5">
        <f>BD116*D116*E116*F116*H116*$BE$12</f>
        <v>0</v>
      </c>
      <c r="BF116" s="5"/>
      <c r="BG116" s="5">
        <f>BF116*D116*E116*F116*H116*$BG$12</f>
        <v>0</v>
      </c>
      <c r="BH116" s="5"/>
      <c r="BI116" s="5">
        <f>BH116*D116*E116*F116*H116*$BI$12</f>
        <v>0</v>
      </c>
      <c r="BJ116" s="5"/>
      <c r="BK116" s="5">
        <f>SUM(BJ116*D116*E116*F116*H116*$BK$12)</f>
        <v>0</v>
      </c>
      <c r="BL116" s="5"/>
      <c r="BM116" s="5">
        <f>SUM(BL116*D116*E116*F116*H116*$BM$12)</f>
        <v>0</v>
      </c>
      <c r="BN116" s="5">
        <v>1</v>
      </c>
      <c r="BO116" s="5">
        <f>SUM(BN116*D116*E116*F116*H116*$BO$12)</f>
        <v>37126.32</v>
      </c>
      <c r="BP116" s="5"/>
      <c r="BQ116" s="5">
        <f>SUM(BP116*D116*E116*F116*H116*$BQ$12)</f>
        <v>0</v>
      </c>
      <c r="BR116" s="5"/>
      <c r="BS116" s="5">
        <f>SUM(BR116*D116*E116*F116*H116*$BS$12)</f>
        <v>0</v>
      </c>
      <c r="BT116" s="5"/>
      <c r="BU116" s="5">
        <f>BT116*D116*E116*F116*H116*$BU$12</f>
        <v>0</v>
      </c>
      <c r="BV116" s="5"/>
      <c r="BW116" s="5">
        <f>SUM(BV116*D116*E116*F116*H116*$BW$12)</f>
        <v>0</v>
      </c>
      <c r="BX116" s="5"/>
      <c r="BY116" s="5">
        <f>SUM(BX116*D116*E116*F116*H116*$BY$12)</f>
        <v>0</v>
      </c>
      <c r="BZ116" s="5"/>
      <c r="CA116" s="5">
        <f>SUM(BZ116*D116*E116*F116*H116*$CA$12)</f>
        <v>0</v>
      </c>
      <c r="CB116" s="5"/>
      <c r="CC116" s="5">
        <f>SUM(CB116*D116*E116*F116*H116*$CC$12)</f>
        <v>0</v>
      </c>
      <c r="CD116" s="5"/>
      <c r="CE116" s="5">
        <f>CD116*D116*E116*F116*H116*$CE$12</f>
        <v>0</v>
      </c>
      <c r="CF116" s="5"/>
      <c r="CG116" s="5">
        <f>SUM(CF116*D116*E116*F116*H116*$CG$12)</f>
        <v>0</v>
      </c>
      <c r="CH116" s="5"/>
      <c r="CI116" s="5">
        <f>SUM(CH116*D116*E116*F116*I116*$CI$12)</f>
        <v>0</v>
      </c>
      <c r="CJ116" s="5"/>
      <c r="CK116" s="5">
        <f>SUM(CJ116*D116*E116*F116*I116*$CK$12)</f>
        <v>0</v>
      </c>
      <c r="CL116" s="5"/>
      <c r="CM116" s="5">
        <f>SUM(CL116*D116*E116*F116*I116*$CM$12)</f>
        <v>0</v>
      </c>
      <c r="CN116" s="5"/>
      <c r="CO116" s="5">
        <f>SUM(CN116*D116*E116*F116*I116*$CO$12)</f>
        <v>0</v>
      </c>
      <c r="CP116" s="11"/>
      <c r="CQ116" s="5">
        <f>SUM(CP116*D116*E116*F116*I116*$CQ$12)</f>
        <v>0</v>
      </c>
      <c r="CR116" s="5"/>
      <c r="CS116" s="5">
        <f>SUM(CR116*D116*E116*F116*I116*$CS$12)</f>
        <v>0</v>
      </c>
      <c r="CT116" s="5"/>
      <c r="CU116" s="5">
        <f>SUM(CT116*D116*E116*F116*I116*$CU$12)</f>
        <v>0</v>
      </c>
      <c r="CV116" s="5"/>
      <c r="CW116" s="5">
        <f>SUM(CV116*D116*E116*F116*I116*$CW$12)</f>
        <v>0</v>
      </c>
      <c r="CX116" s="5">
        <v>5</v>
      </c>
      <c r="CY116" s="5">
        <f>SUM(CX116*D116*E116*F116*I116*$CY$12)</f>
        <v>222757.91999999998</v>
      </c>
      <c r="CZ116" s="5"/>
      <c r="DA116" s="5">
        <f>SUM(CZ116*D116*E116*F116*I116*$DA$12)</f>
        <v>0</v>
      </c>
      <c r="DB116" s="5"/>
      <c r="DC116" s="5">
        <f>SUM(DB116*D116*E116*F116*I116*$DC$12)</f>
        <v>0</v>
      </c>
      <c r="DD116" s="5"/>
      <c r="DE116" s="5">
        <f>SUM(DD116*D116*E116*F116*I116*$DE$12)</f>
        <v>0</v>
      </c>
      <c r="DF116" s="5"/>
      <c r="DG116" s="5">
        <f>SUM(DF116*D116*E116*F116*I116*$DG$12)</f>
        <v>0</v>
      </c>
      <c r="DH116" s="5"/>
      <c r="DI116" s="5">
        <f>SUM(DH116*D116*E116*F116*I116*$DI$12)</f>
        <v>0</v>
      </c>
      <c r="DJ116" s="5"/>
      <c r="DK116" s="5">
        <f>SUM(DJ116*D116*E116*F116*I116*$DK$12)</f>
        <v>0</v>
      </c>
      <c r="DL116" s="5"/>
      <c r="DM116" s="5">
        <f>DL116*D116*E116*F116*I116*$DM$12</f>
        <v>0</v>
      </c>
      <c r="DN116" s="11">
        <v>1</v>
      </c>
      <c r="DO116" s="5">
        <f>SUM(DN116*D116*E116*F116*I116*$DO$12)</f>
        <v>44551.583999999995</v>
      </c>
      <c r="DP116" s="5"/>
      <c r="DQ116" s="5">
        <f>SUM(DP116*D116*E116*F116*I116*$DQ$12)</f>
        <v>0</v>
      </c>
      <c r="DR116" s="5"/>
      <c r="DS116" s="5">
        <f>SUM(DR116*D116*E116*F116*J116*$DS$12)</f>
        <v>0</v>
      </c>
      <c r="DT116" s="5"/>
      <c r="DU116" s="5">
        <f>SUM(DT116*D116*E116*F116*K116*$DU$12)</f>
        <v>0</v>
      </c>
      <c r="DV116" s="5"/>
      <c r="DW116" s="5">
        <f>SUM(DV116*D116*E116*F116*H116*$DW$12)</f>
        <v>0</v>
      </c>
      <c r="DX116" s="11"/>
      <c r="DY116" s="5">
        <f>SUM(DX116*D116*E116*F116*H116*$DY$12)</f>
        <v>0</v>
      </c>
      <c r="DZ116" s="5"/>
      <c r="EA116" s="5">
        <f>SUM(DZ116*D116*E116*F116*H116*$EA$12)</f>
        <v>0</v>
      </c>
      <c r="EB116" s="5"/>
      <c r="EC116" s="5">
        <f>SUM(EB116*D116*E116*F116*H116*$EC$12)</f>
        <v>0</v>
      </c>
      <c r="ED116" s="5"/>
      <c r="EE116" s="5">
        <f t="shared" si="767"/>
        <v>0</v>
      </c>
      <c r="EF116" s="107"/>
      <c r="EG116" s="106">
        <f t="shared" si="577"/>
        <v>0</v>
      </c>
      <c r="EH116" s="108">
        <f t="shared" si="578"/>
        <v>7</v>
      </c>
      <c r="EI116" s="108">
        <f t="shared" si="578"/>
        <v>304435.82399999996</v>
      </c>
    </row>
    <row r="117" spans="1:139" s="109" customFormat="1" ht="30" x14ac:dyDescent="0.25">
      <c r="A117" s="19"/>
      <c r="B117" s="19">
        <v>77</v>
      </c>
      <c r="C117" s="8" t="s">
        <v>265</v>
      </c>
      <c r="D117" s="9">
        <v>11480</v>
      </c>
      <c r="E117" s="4">
        <v>0.89</v>
      </c>
      <c r="F117" s="6">
        <v>1</v>
      </c>
      <c r="G117" s="6"/>
      <c r="H117" s="9">
        <v>1.4</v>
      </c>
      <c r="I117" s="9">
        <v>1.68</v>
      </c>
      <c r="J117" s="9">
        <v>2.23</v>
      </c>
      <c r="K117" s="9">
        <v>2.57</v>
      </c>
      <c r="L117" s="5"/>
      <c r="M117" s="5">
        <f t="shared" si="641"/>
        <v>0</v>
      </c>
      <c r="N117" s="5"/>
      <c r="O117" s="5">
        <f>N117*D117*E117*F117*H117*$O$12</f>
        <v>0</v>
      </c>
      <c r="P117" s="11"/>
      <c r="Q117" s="5">
        <f>P117*D117*E117*F117*H117*$Q$12</f>
        <v>0</v>
      </c>
      <c r="R117" s="5"/>
      <c r="S117" s="5">
        <f>SUM(R117*D117*E117*F117*H117*$S$12)</f>
        <v>0</v>
      </c>
      <c r="T117" s="11"/>
      <c r="U117" s="11">
        <f>SUM(T117*D117*E117*F117*H117*$U$12)</f>
        <v>0</v>
      </c>
      <c r="V117" s="5"/>
      <c r="W117" s="5">
        <f t="shared" si="642"/>
        <v>0</v>
      </c>
      <c r="X117" s="5"/>
      <c r="Y117" s="5">
        <f>SUM(X117*D117*E117*F117*H117*$Y$12)</f>
        <v>0</v>
      </c>
      <c r="Z117" s="5"/>
      <c r="AA117" s="5">
        <f>SUM(Z117*D117*E117*F117*H117*$AA$12)</f>
        <v>0</v>
      </c>
      <c r="AB117" s="5"/>
      <c r="AC117" s="5">
        <f>SUM(AB117*D117*E117*F117*I117*$AC$12)</f>
        <v>0</v>
      </c>
      <c r="AD117" s="11"/>
      <c r="AE117" s="5">
        <f>SUM(AD117*D117*E117*F117*I117*$AE$12)</f>
        <v>0</v>
      </c>
      <c r="AF117" s="5"/>
      <c r="AG117" s="5">
        <f>SUM(AF117*D117*E117*F117*H117*$AG$12)</f>
        <v>0</v>
      </c>
      <c r="AH117" s="11"/>
      <c r="AI117" s="11">
        <f>SUM(AH117*D117*E117*F117*H117*$AI$12)</f>
        <v>0</v>
      </c>
      <c r="AJ117" s="5"/>
      <c r="AK117" s="5">
        <f>SUM(AJ117*D117*E117*F117*H117*$AK$12)</f>
        <v>0</v>
      </c>
      <c r="AL117" s="7"/>
      <c r="AM117" s="5">
        <f>SUM(AL117*D117*E117*F117*H117*$AM$12)</f>
        <v>0</v>
      </c>
      <c r="AN117" s="5"/>
      <c r="AO117" s="5">
        <f>SUM(D117*E117*F117*H117*AN117*$AO$12)</f>
        <v>0</v>
      </c>
      <c r="AP117" s="5"/>
      <c r="AQ117" s="5">
        <f>SUM(AP117*D117*E117*F117*H117*$AQ$12)</f>
        <v>0</v>
      </c>
      <c r="AR117" s="5"/>
      <c r="AS117" s="5">
        <f>SUM(AR117*D117*E117*F117*H117*$AS$12)</f>
        <v>0</v>
      </c>
      <c r="AT117" s="5"/>
      <c r="AU117" s="5">
        <f>SUM(AT117*D117*E117*F117*H117*$AU$12)</f>
        <v>0</v>
      </c>
      <c r="AV117" s="5"/>
      <c r="AW117" s="5">
        <f>SUM(AV117*D117*E117*F117*H117*$AW$12)</f>
        <v>0</v>
      </c>
      <c r="AX117" s="5"/>
      <c r="AY117" s="5">
        <f>SUM(AX117*D117*E117*F117*H117*$AY$12)</f>
        <v>0</v>
      </c>
      <c r="AZ117" s="5"/>
      <c r="BA117" s="5">
        <f>SUM(AZ117*D117*E117*F117*H117*$BA$12)</f>
        <v>0</v>
      </c>
      <c r="BB117" s="5"/>
      <c r="BC117" s="5">
        <f>SUM(BB117*D117*E117*F117*H117*$BC$12)</f>
        <v>0</v>
      </c>
      <c r="BD117" s="5"/>
      <c r="BE117" s="5">
        <f>BD117*D117*E117*F117*H117*$BE$12</f>
        <v>0</v>
      </c>
      <c r="BF117" s="5"/>
      <c r="BG117" s="5">
        <f>BF117*D117*E117*F117*H117*$BG$12</f>
        <v>0</v>
      </c>
      <c r="BH117" s="5"/>
      <c r="BI117" s="5">
        <f>BH117*D117*E117*F117*H117*$BI$12</f>
        <v>0</v>
      </c>
      <c r="BJ117" s="5"/>
      <c r="BK117" s="5">
        <f>SUM(BJ117*D117*E117*F117*H117*$BK$12)</f>
        <v>0</v>
      </c>
      <c r="BL117" s="5">
        <v>413</v>
      </c>
      <c r="BM117" s="5">
        <f>SUM(BL117*D117*E117*F117*H117*$BM$12)</f>
        <v>5907585.0399999991</v>
      </c>
      <c r="BN117" s="5"/>
      <c r="BO117" s="5">
        <f>SUM(BN117*D117*E117*F117*H117*$BO$12)</f>
        <v>0</v>
      </c>
      <c r="BP117" s="5">
        <v>5</v>
      </c>
      <c r="BQ117" s="5">
        <f>SUM(BP117*D117*E117*F117*H117*$BQ$12)</f>
        <v>71520.399999999994</v>
      </c>
      <c r="BR117" s="5"/>
      <c r="BS117" s="5">
        <f>SUM(BR117*D117*E117*F117*H117*$BS$12)</f>
        <v>0</v>
      </c>
      <c r="BT117" s="5"/>
      <c r="BU117" s="5">
        <f>BT117*D117*E117*F117*H117*$BU$12</f>
        <v>0</v>
      </c>
      <c r="BV117" s="5"/>
      <c r="BW117" s="5">
        <f>SUM(BV117*D117*E117*F117*H117*$BW$12)</f>
        <v>0</v>
      </c>
      <c r="BX117" s="5"/>
      <c r="BY117" s="5">
        <f>SUM(BX117*D117*E117*F117*H117*$BY$12)</f>
        <v>0</v>
      </c>
      <c r="BZ117" s="5">
        <v>3</v>
      </c>
      <c r="CA117" s="5">
        <f>SUM(BZ117*D117*E117*F117*H117*$CA$12)</f>
        <v>42912.24</v>
      </c>
      <c r="CB117" s="5"/>
      <c r="CC117" s="5">
        <f>SUM(CB117*D117*E117*F117*H117*$CC$12)</f>
        <v>0</v>
      </c>
      <c r="CD117" s="5">
        <v>3</v>
      </c>
      <c r="CE117" s="5">
        <f>CD117*D117*E117*F117*H117*$CE$12</f>
        <v>42912.24</v>
      </c>
      <c r="CF117" s="7"/>
      <c r="CG117" s="5">
        <f>SUM(CF117*D117*E117*F117*H117*$CG$12)</f>
        <v>0</v>
      </c>
      <c r="CH117" s="5"/>
      <c r="CI117" s="5">
        <f>SUM(CH117*D117*E117*F117*I117*$CI$12)</f>
        <v>0</v>
      </c>
      <c r="CJ117" s="5"/>
      <c r="CK117" s="5">
        <f>SUM(CJ117*D117*E117*F117*I117*$CK$12)</f>
        <v>0</v>
      </c>
      <c r="CL117" s="5"/>
      <c r="CM117" s="5">
        <f>SUM(CL117*D117*E117*F117*I117*$CM$12)</f>
        <v>0</v>
      </c>
      <c r="CN117" s="5"/>
      <c r="CO117" s="5">
        <f>SUM(CN117*D117*E117*F117*I117*$CO$12)</f>
        <v>0</v>
      </c>
      <c r="CP117" s="11">
        <v>10</v>
      </c>
      <c r="CQ117" s="5">
        <f>SUM(CP117*D117*E117*F117*I117*$CQ$12)</f>
        <v>171648.96</v>
      </c>
      <c r="CR117" s="5"/>
      <c r="CS117" s="5">
        <f>SUM(CR117*D117*E117*F117*I117*$CS$12)</f>
        <v>0</v>
      </c>
      <c r="CT117" s="5"/>
      <c r="CU117" s="5">
        <f>SUM(CT117*D117*E117*F117*I117*$CU$12)</f>
        <v>0</v>
      </c>
      <c r="CV117" s="5"/>
      <c r="CW117" s="5">
        <f>SUM(CV117*D117*E117*F117*I117*$CW$12)</f>
        <v>0</v>
      </c>
      <c r="CX117" s="5">
        <v>175</v>
      </c>
      <c r="CY117" s="5">
        <f>SUM(CX117*D117*E117*F117*I117*$CY$12)</f>
        <v>3003856.8</v>
      </c>
      <c r="CZ117" s="5"/>
      <c r="DA117" s="5">
        <f>SUM(CZ117*D117*E117*F117*I117*$DA$12)</f>
        <v>0</v>
      </c>
      <c r="DB117" s="5"/>
      <c r="DC117" s="5">
        <f>SUM(DB117*D117*E117*F117*I117*$DC$12)</f>
        <v>0</v>
      </c>
      <c r="DD117" s="5"/>
      <c r="DE117" s="5">
        <f>SUM(DD117*D117*E117*F117*I117*$DE$12)</f>
        <v>0</v>
      </c>
      <c r="DF117" s="5"/>
      <c r="DG117" s="5">
        <f>SUM(DF117*D117*E117*F117*I117*$DG$12)</f>
        <v>0</v>
      </c>
      <c r="DH117" s="5"/>
      <c r="DI117" s="5">
        <f>SUM(DH117*D117*E117*F117*I117*$DI$12)</f>
        <v>0</v>
      </c>
      <c r="DJ117" s="5"/>
      <c r="DK117" s="5">
        <f>SUM(DJ117*D117*E117*F117*I117*$DK$12)</f>
        <v>0</v>
      </c>
      <c r="DL117" s="5"/>
      <c r="DM117" s="5">
        <f>DL117*D117*E117*F117*I117*$DM$12</f>
        <v>0</v>
      </c>
      <c r="DN117" s="11"/>
      <c r="DO117" s="5">
        <f>SUM(DN117*D117*E117*F117*I117*$DO$12)</f>
        <v>0</v>
      </c>
      <c r="DP117" s="5"/>
      <c r="DQ117" s="5">
        <f>SUM(DP117*D117*E117*F117*I117*$DQ$12)</f>
        <v>0</v>
      </c>
      <c r="DR117" s="5"/>
      <c r="DS117" s="5">
        <f>SUM(DR117*D117*E117*F117*J117*$DS$12)</f>
        <v>0</v>
      </c>
      <c r="DT117" s="5"/>
      <c r="DU117" s="5">
        <f>SUM(DT117*D117*E117*F117*K117*$DU$12)</f>
        <v>0</v>
      </c>
      <c r="DV117" s="7"/>
      <c r="DW117" s="5">
        <f>SUM(DV117*D117*E117*F117*H117*$DW$12)</f>
        <v>0</v>
      </c>
      <c r="DX117" s="11"/>
      <c r="DY117" s="5">
        <f>SUM(DX117*D117*E117*F117*H117*$DY$12)</f>
        <v>0</v>
      </c>
      <c r="DZ117" s="5"/>
      <c r="EA117" s="5">
        <f>SUM(DZ117*D117*E117*F117*H117*$EA$12)</f>
        <v>0</v>
      </c>
      <c r="EB117" s="5"/>
      <c r="EC117" s="5">
        <f>SUM(EB117*D117*E117*F117*H117*$EC$12)</f>
        <v>0</v>
      </c>
      <c r="ED117" s="5"/>
      <c r="EE117" s="5">
        <f t="shared" si="767"/>
        <v>0</v>
      </c>
      <c r="EF117" s="107"/>
      <c r="EG117" s="106">
        <f t="shared" si="577"/>
        <v>0</v>
      </c>
      <c r="EH117" s="108">
        <f t="shared" si="578"/>
        <v>609</v>
      </c>
      <c r="EI117" s="108">
        <f t="shared" si="578"/>
        <v>9240435.6800000016</v>
      </c>
    </row>
    <row r="118" spans="1:139" s="109" customFormat="1" ht="14.25" x14ac:dyDescent="0.2">
      <c r="A118" s="50">
        <v>23</v>
      </c>
      <c r="B118" s="50"/>
      <c r="C118" s="54" t="s">
        <v>266</v>
      </c>
      <c r="D118" s="55">
        <v>11480</v>
      </c>
      <c r="E118" s="51">
        <v>0.9</v>
      </c>
      <c r="F118" s="46">
        <v>1</v>
      </c>
      <c r="G118" s="2"/>
      <c r="H118" s="55">
        <v>1.4</v>
      </c>
      <c r="I118" s="55">
        <v>1.68</v>
      </c>
      <c r="J118" s="55">
        <v>2.23</v>
      </c>
      <c r="K118" s="55">
        <v>2.57</v>
      </c>
      <c r="L118" s="7">
        <f>L119</f>
        <v>2</v>
      </c>
      <c r="M118" s="7">
        <f t="shared" ref="M118:DK118" si="771">SUM(M119)</f>
        <v>28929.599999999999</v>
      </c>
      <c r="N118" s="7">
        <f t="shared" ref="N118" si="772">N119</f>
        <v>0</v>
      </c>
      <c r="O118" s="7">
        <f>SUM(O119)</f>
        <v>0</v>
      </c>
      <c r="P118" s="40">
        <f t="shared" ref="P118" si="773">P119</f>
        <v>0</v>
      </c>
      <c r="Q118" s="7">
        <f>SUM(Q119)</f>
        <v>0</v>
      </c>
      <c r="R118" s="7">
        <f t="shared" ref="R118" si="774">R119</f>
        <v>0</v>
      </c>
      <c r="S118" s="7">
        <f>SUM(S119)</f>
        <v>0</v>
      </c>
      <c r="T118" s="52">
        <f t="shared" ref="T118" si="775">T119</f>
        <v>0</v>
      </c>
      <c r="U118" s="52">
        <f>SUM(U119)</f>
        <v>0</v>
      </c>
      <c r="V118" s="7">
        <f t="shared" ref="V118" si="776">V119</f>
        <v>0</v>
      </c>
      <c r="W118" s="7">
        <f t="shared" si="771"/>
        <v>0</v>
      </c>
      <c r="X118" s="7">
        <f t="shared" ref="X118" si="777">X119</f>
        <v>10</v>
      </c>
      <c r="Y118" s="7">
        <f t="shared" si="771"/>
        <v>144648</v>
      </c>
      <c r="Z118" s="7">
        <f t="shared" ref="Z118" si="778">Z119</f>
        <v>25</v>
      </c>
      <c r="AA118" s="7">
        <f t="shared" si="771"/>
        <v>361620</v>
      </c>
      <c r="AB118" s="7">
        <f t="shared" ref="AB118" si="779">AB119</f>
        <v>0</v>
      </c>
      <c r="AC118" s="7">
        <f t="shared" si="771"/>
        <v>0</v>
      </c>
      <c r="AD118" s="40">
        <f t="shared" ref="AD118" si="780">AD119</f>
        <v>7</v>
      </c>
      <c r="AE118" s="7">
        <f t="shared" si="771"/>
        <v>121504.31999999999</v>
      </c>
      <c r="AF118" s="7">
        <f t="shared" ref="AF118" si="781">AF119</f>
        <v>0</v>
      </c>
      <c r="AG118" s="7">
        <f t="shared" si="771"/>
        <v>0</v>
      </c>
      <c r="AH118" s="52">
        <f t="shared" ref="AH118" si="782">AH119</f>
        <v>0</v>
      </c>
      <c r="AI118" s="52">
        <f t="shared" ref="AI118" si="783">SUM(AI119)</f>
        <v>0</v>
      </c>
      <c r="AJ118" s="7">
        <f t="shared" ref="AJ118" si="784">AJ119</f>
        <v>0</v>
      </c>
      <c r="AK118" s="7">
        <f>SUM(AK119)</f>
        <v>0</v>
      </c>
      <c r="AL118" s="7">
        <f>SUM(AL119)</f>
        <v>0</v>
      </c>
      <c r="AM118" s="7">
        <f>SUM(AM119)</f>
        <v>0</v>
      </c>
      <c r="AN118" s="7">
        <f t="shared" ref="AN118" si="785">AN119</f>
        <v>0</v>
      </c>
      <c r="AO118" s="7">
        <f t="shared" si="771"/>
        <v>0</v>
      </c>
      <c r="AP118" s="7">
        <f t="shared" ref="AP118" si="786">AP119</f>
        <v>0</v>
      </c>
      <c r="AQ118" s="7">
        <f t="shared" si="771"/>
        <v>0</v>
      </c>
      <c r="AR118" s="7">
        <f t="shared" ref="AR118" si="787">AR119</f>
        <v>0</v>
      </c>
      <c r="AS118" s="7">
        <f t="shared" si="771"/>
        <v>0</v>
      </c>
      <c r="AT118" s="7">
        <f t="shared" ref="AT118" si="788">AT119</f>
        <v>2</v>
      </c>
      <c r="AU118" s="7">
        <f>SUM(AU119)</f>
        <v>28929.599999999999</v>
      </c>
      <c r="AV118" s="7">
        <f t="shared" ref="AV118" si="789">AV119</f>
        <v>20</v>
      </c>
      <c r="AW118" s="7">
        <f>SUM(AW119)</f>
        <v>289296</v>
      </c>
      <c r="AX118" s="7">
        <f t="shared" ref="AX118" si="790">AX119</f>
        <v>8</v>
      </c>
      <c r="AY118" s="7">
        <f>SUM(AY119)</f>
        <v>115718.39999999999</v>
      </c>
      <c r="AZ118" s="7">
        <f t="shared" ref="AZ118" si="791">AZ119</f>
        <v>21</v>
      </c>
      <c r="BA118" s="7">
        <f>SUM(BA119)</f>
        <v>303760.8</v>
      </c>
      <c r="BB118" s="7">
        <f t="shared" ref="BB118" si="792">BB119</f>
        <v>61</v>
      </c>
      <c r="BC118" s="7">
        <f>SUM(BC119)</f>
        <v>882352.79999999993</v>
      </c>
      <c r="BD118" s="7">
        <f t="shared" ref="BD118" si="793">BD119</f>
        <v>20</v>
      </c>
      <c r="BE118" s="7">
        <f>SUM(BE119)</f>
        <v>289296</v>
      </c>
      <c r="BF118" s="7">
        <f t="shared" ref="BF118" si="794">BF119</f>
        <v>9</v>
      </c>
      <c r="BG118" s="7">
        <f>SUM(BG119)</f>
        <v>130183.2</v>
      </c>
      <c r="BH118" s="7">
        <f t="shared" ref="BH118" si="795">BH119</f>
        <v>20</v>
      </c>
      <c r="BI118" s="7">
        <f>SUM(BI119)</f>
        <v>289296</v>
      </c>
      <c r="BJ118" s="7">
        <f t="shared" ref="BJ118" si="796">BJ119</f>
        <v>202</v>
      </c>
      <c r="BK118" s="7">
        <f>SUM(BK119)</f>
        <v>2921889.5999999996</v>
      </c>
      <c r="BL118" s="7">
        <f t="shared" ref="BL118" si="797">BL119</f>
        <v>159</v>
      </c>
      <c r="BM118" s="7">
        <f>SUM(BM119)</f>
        <v>2299903.1999999997</v>
      </c>
      <c r="BN118" s="7">
        <f t="shared" ref="BN118" si="798">BN119</f>
        <v>117</v>
      </c>
      <c r="BO118" s="7">
        <f>SUM(BO119)</f>
        <v>1692381.5999999999</v>
      </c>
      <c r="BP118" s="7">
        <f t="shared" ref="BP118" si="799">BP119</f>
        <v>490</v>
      </c>
      <c r="BQ118" s="7">
        <f>SUM(BQ119)</f>
        <v>7087752</v>
      </c>
      <c r="BR118" s="7">
        <f>BR119</f>
        <v>0</v>
      </c>
      <c r="BS118" s="7">
        <f>SUM(BS119)</f>
        <v>0</v>
      </c>
      <c r="BT118" s="7">
        <f t="shared" ref="BT118" si="800">BT119</f>
        <v>0</v>
      </c>
      <c r="BU118" s="7">
        <f>SUM(BU119)</f>
        <v>0</v>
      </c>
      <c r="BV118" s="7">
        <f t="shared" ref="BV118" si="801">BV119</f>
        <v>25</v>
      </c>
      <c r="BW118" s="7">
        <f>SUM(BW119)</f>
        <v>361620</v>
      </c>
      <c r="BX118" s="7">
        <f t="shared" ref="BX118" si="802">BX119</f>
        <v>0</v>
      </c>
      <c r="BY118" s="7">
        <f>SUM(BY119)</f>
        <v>0</v>
      </c>
      <c r="BZ118" s="7">
        <f t="shared" ref="BZ118" si="803">BZ119</f>
        <v>63</v>
      </c>
      <c r="CA118" s="7">
        <f>SUM(CA119)</f>
        <v>911282.39999999991</v>
      </c>
      <c r="CB118" s="7">
        <f t="shared" ref="CB118" si="804">CB119</f>
        <v>294</v>
      </c>
      <c r="CC118" s="7">
        <f>SUM(CC119)</f>
        <v>4252651.2</v>
      </c>
      <c r="CD118" s="7">
        <f t="shared" ref="CD118" si="805">CD119</f>
        <v>131</v>
      </c>
      <c r="CE118" s="7">
        <f>SUM(CE119)</f>
        <v>1894888.7999999998</v>
      </c>
      <c r="CF118" s="7">
        <f t="shared" ref="CF118" si="806">CF119</f>
        <v>70</v>
      </c>
      <c r="CG118" s="7">
        <f>SUM(CG119)</f>
        <v>1012535.9999999999</v>
      </c>
      <c r="CH118" s="7">
        <f t="shared" ref="CH118" si="807">CH119</f>
        <v>9</v>
      </c>
      <c r="CI118" s="7">
        <f t="shared" si="771"/>
        <v>156219.84</v>
      </c>
      <c r="CJ118" s="7">
        <f t="shared" ref="CJ118" si="808">CJ119</f>
        <v>9</v>
      </c>
      <c r="CK118" s="7">
        <f>SUM(CK119)</f>
        <v>156219.84</v>
      </c>
      <c r="CL118" s="7">
        <f t="shared" ref="CL118" si="809">CL119</f>
        <v>0</v>
      </c>
      <c r="CM118" s="7">
        <f>SUM(CM119)</f>
        <v>0</v>
      </c>
      <c r="CN118" s="7">
        <f t="shared" ref="CN118" si="810">CN119</f>
        <v>43</v>
      </c>
      <c r="CO118" s="7">
        <f t="shared" si="771"/>
        <v>746383.67999999993</v>
      </c>
      <c r="CP118" s="40">
        <f t="shared" ref="CP118" si="811">CP119</f>
        <v>74</v>
      </c>
      <c r="CQ118" s="7">
        <f>SUM(CQ119)</f>
        <v>1284474.24</v>
      </c>
      <c r="CR118" s="7">
        <f t="shared" ref="CR118" si="812">CR119</f>
        <v>0</v>
      </c>
      <c r="CS118" s="7">
        <f t="shared" si="771"/>
        <v>0</v>
      </c>
      <c r="CT118" s="7">
        <f t="shared" ref="CT118" si="813">CT119</f>
        <v>0</v>
      </c>
      <c r="CU118" s="7">
        <f>SUM(CU119)</f>
        <v>0</v>
      </c>
      <c r="CV118" s="7">
        <f t="shared" ref="CV118" si="814">CV119</f>
        <v>6</v>
      </c>
      <c r="CW118" s="7">
        <f>SUM(CW119)</f>
        <v>104146.56</v>
      </c>
      <c r="CX118" s="7">
        <f t="shared" ref="CX118" si="815">CX119</f>
        <v>75</v>
      </c>
      <c r="CY118" s="7">
        <f t="shared" si="771"/>
        <v>1301832</v>
      </c>
      <c r="CZ118" s="7">
        <f t="shared" ref="CZ118" si="816">CZ119</f>
        <v>10</v>
      </c>
      <c r="DA118" s="7">
        <f t="shared" si="771"/>
        <v>173577.60000000001</v>
      </c>
      <c r="DB118" s="7">
        <f t="shared" ref="DB118" si="817">DB119</f>
        <v>31</v>
      </c>
      <c r="DC118" s="7">
        <f t="shared" si="771"/>
        <v>538090.55999999994</v>
      </c>
      <c r="DD118" s="7">
        <f t="shared" ref="DD118" si="818">DD119</f>
        <v>269</v>
      </c>
      <c r="DE118" s="7">
        <f t="shared" si="771"/>
        <v>4669237.4399999995</v>
      </c>
      <c r="DF118" s="7">
        <f t="shared" ref="DF118" si="819">DF119</f>
        <v>21</v>
      </c>
      <c r="DG118" s="7">
        <f t="shared" si="771"/>
        <v>364512.95999999996</v>
      </c>
      <c r="DH118" s="7">
        <f t="shared" ref="DH118" si="820">DH119</f>
        <v>65</v>
      </c>
      <c r="DI118" s="7">
        <f t="shared" si="771"/>
        <v>1128254.3999999999</v>
      </c>
      <c r="DJ118" s="7">
        <f t="shared" ref="DJ118" si="821">DJ119</f>
        <v>5</v>
      </c>
      <c r="DK118" s="7">
        <f t="shared" si="771"/>
        <v>86788.800000000003</v>
      </c>
      <c r="DL118" s="7">
        <f t="shared" ref="DL118" si="822">DL119</f>
        <v>0</v>
      </c>
      <c r="DM118" s="7">
        <f t="shared" ref="DM118:DU118" si="823">SUM(DM119)</f>
        <v>0</v>
      </c>
      <c r="DN118" s="40">
        <f t="shared" ref="DN118" si="824">DN119</f>
        <v>10</v>
      </c>
      <c r="DO118" s="7">
        <f t="shared" si="823"/>
        <v>173577.60000000001</v>
      </c>
      <c r="DP118" s="7">
        <f t="shared" ref="DP118" si="825">DP119</f>
        <v>7</v>
      </c>
      <c r="DQ118" s="7">
        <f t="shared" si="823"/>
        <v>121504.31999999999</v>
      </c>
      <c r="DR118" s="7">
        <f t="shared" ref="DR118" si="826">DR119</f>
        <v>1</v>
      </c>
      <c r="DS118" s="7">
        <f t="shared" si="823"/>
        <v>23040.36</v>
      </c>
      <c r="DT118" s="7">
        <f t="shared" ref="DT118" si="827">DT119</f>
        <v>13</v>
      </c>
      <c r="DU118" s="7">
        <f t="shared" si="823"/>
        <v>345192.12</v>
      </c>
      <c r="DV118" s="7">
        <f>SUM(DV119)</f>
        <v>0</v>
      </c>
      <c r="DW118" s="7">
        <f>SUM(DW119)</f>
        <v>0</v>
      </c>
      <c r="DX118" s="40">
        <f>DX119</f>
        <v>0</v>
      </c>
      <c r="DY118" s="7">
        <f>SUM(DY119)</f>
        <v>0</v>
      </c>
      <c r="DZ118" s="7">
        <f t="shared" ref="DZ118" si="828">DZ119</f>
        <v>3</v>
      </c>
      <c r="EA118" s="7">
        <f>SUM(EA119)</f>
        <v>43394.399999999994</v>
      </c>
      <c r="EB118" s="7">
        <f t="shared" ref="EB118" si="829">EB119</f>
        <v>0</v>
      </c>
      <c r="EC118" s="7">
        <f>SUM(EC119)</f>
        <v>0</v>
      </c>
      <c r="ED118" s="47">
        <v>0</v>
      </c>
      <c r="EE118" s="47">
        <f t="shared" ref="EE118:EI118" si="830">EE119</f>
        <v>0</v>
      </c>
      <c r="EF118" s="104">
        <f t="shared" si="830"/>
        <v>0</v>
      </c>
      <c r="EG118" s="104">
        <f t="shared" si="830"/>
        <v>0</v>
      </c>
      <c r="EH118" s="105">
        <f t="shared" si="830"/>
        <v>2407</v>
      </c>
      <c r="EI118" s="105">
        <f t="shared" si="830"/>
        <v>36836886.239999995</v>
      </c>
    </row>
    <row r="119" spans="1:139" s="109" customFormat="1" x14ac:dyDescent="0.25">
      <c r="A119" s="19"/>
      <c r="B119" s="19">
        <v>78</v>
      </c>
      <c r="C119" s="10" t="s">
        <v>267</v>
      </c>
      <c r="D119" s="9">
        <v>11480</v>
      </c>
      <c r="E119" s="4">
        <v>0.9</v>
      </c>
      <c r="F119" s="6">
        <v>1</v>
      </c>
      <c r="G119" s="6"/>
      <c r="H119" s="9">
        <v>1.4</v>
      </c>
      <c r="I119" s="9">
        <v>1.68</v>
      </c>
      <c r="J119" s="9">
        <v>2.23</v>
      </c>
      <c r="K119" s="9">
        <v>2.57</v>
      </c>
      <c r="L119" s="5">
        <v>2</v>
      </c>
      <c r="M119" s="5">
        <f t="shared" si="641"/>
        <v>28929.599999999999</v>
      </c>
      <c r="N119" s="5"/>
      <c r="O119" s="5">
        <f>N119*D119*E119*F119*H119*$O$12</f>
        <v>0</v>
      </c>
      <c r="P119" s="11"/>
      <c r="Q119" s="5">
        <f>P119*D119*E119*F119*H119*$Q$12</f>
        <v>0</v>
      </c>
      <c r="R119" s="5"/>
      <c r="S119" s="5">
        <f>SUM(R119*D119*E119*F119*H119*$S$12)</f>
        <v>0</v>
      </c>
      <c r="T119" s="11"/>
      <c r="U119" s="11">
        <f>SUM(T119*D119*E119*F119*H119*$U$12)</f>
        <v>0</v>
      </c>
      <c r="V119" s="5"/>
      <c r="W119" s="5">
        <f t="shared" si="642"/>
        <v>0</v>
      </c>
      <c r="X119" s="5">
        <v>10</v>
      </c>
      <c r="Y119" s="5">
        <f>SUM(X119*D119*E119*F119*H119*$Y$12)</f>
        <v>144648</v>
      </c>
      <c r="Z119" s="5">
        <v>25</v>
      </c>
      <c r="AA119" s="5">
        <f>SUM(Z119*D119*E119*F119*H119*$AA$12)</f>
        <v>361620</v>
      </c>
      <c r="AB119" s="5"/>
      <c r="AC119" s="5">
        <f>SUM(AB119*D119*E119*F119*I119*$AC$12)</f>
        <v>0</v>
      </c>
      <c r="AD119" s="11">
        <v>7</v>
      </c>
      <c r="AE119" s="5">
        <f>SUM(AD119*D119*E119*F119*I119*$AE$12)</f>
        <v>121504.31999999999</v>
      </c>
      <c r="AF119" s="5"/>
      <c r="AG119" s="5">
        <f>SUM(AF119*D119*E119*F119*H119*$AG$12)</f>
        <v>0</v>
      </c>
      <c r="AH119" s="11"/>
      <c r="AI119" s="11">
        <f>SUM(AH119*D119*E119*F119*H119*$AI$12)</f>
        <v>0</v>
      </c>
      <c r="AJ119" s="5"/>
      <c r="AK119" s="5">
        <f>SUM(AJ119*D119*E119*F119*H119*$AK$12)</f>
        <v>0</v>
      </c>
      <c r="AL119" s="7"/>
      <c r="AM119" s="5">
        <f>SUM(AL119*D119*E119*F119*H119*$AM$12)</f>
        <v>0</v>
      </c>
      <c r="AN119" s="5"/>
      <c r="AO119" s="5">
        <f>SUM(D119*E119*F119*H119*AN119*$AO$12)</f>
        <v>0</v>
      </c>
      <c r="AP119" s="5"/>
      <c r="AQ119" s="5">
        <f>SUM(AP119*D119*E119*F119*H119*$AQ$12)</f>
        <v>0</v>
      </c>
      <c r="AR119" s="5"/>
      <c r="AS119" s="5">
        <f>SUM(AR119*D119*E119*F119*H119*$AS$12)</f>
        <v>0</v>
      </c>
      <c r="AT119" s="5">
        <v>2</v>
      </c>
      <c r="AU119" s="5">
        <f>SUM(AT119*D119*E119*F119*H119*$AU$12)</f>
        <v>28929.599999999999</v>
      </c>
      <c r="AV119" s="5">
        <v>20</v>
      </c>
      <c r="AW119" s="5">
        <f>SUM(AV119*D119*E119*F119*H119*$AW$12)</f>
        <v>289296</v>
      </c>
      <c r="AX119" s="11">
        <v>8</v>
      </c>
      <c r="AY119" s="5">
        <f>SUM(AX119*D119*E119*F119*H119*$AY$12)</f>
        <v>115718.39999999999</v>
      </c>
      <c r="AZ119" s="5">
        <v>21</v>
      </c>
      <c r="BA119" s="5">
        <f>SUM(AZ119*D119*E119*F119*H119*$BA$12)</f>
        <v>303760.8</v>
      </c>
      <c r="BB119" s="5">
        <v>61</v>
      </c>
      <c r="BC119" s="5">
        <f>SUM(BB119*D119*E119*F119*H119*$BC$12)</f>
        <v>882352.79999999993</v>
      </c>
      <c r="BD119" s="5">
        <v>20</v>
      </c>
      <c r="BE119" s="5">
        <f>BD119*D119*E119*F119*H119*$BE$12</f>
        <v>289296</v>
      </c>
      <c r="BF119" s="5">
        <v>9</v>
      </c>
      <c r="BG119" s="5">
        <f>BF119*D119*E119*F119*H119*$BG$12</f>
        <v>130183.2</v>
      </c>
      <c r="BH119" s="5">
        <v>20</v>
      </c>
      <c r="BI119" s="5">
        <f>BH119*D119*E119*F119*H119*$BI$12</f>
        <v>289296</v>
      </c>
      <c r="BJ119" s="5">
        <v>202</v>
      </c>
      <c r="BK119" s="5">
        <f>SUM(BJ119*D119*E119*F119*H119*$BK$12)</f>
        <v>2921889.5999999996</v>
      </c>
      <c r="BL119" s="5">
        <v>159</v>
      </c>
      <c r="BM119" s="5">
        <f>SUM(BL119*D119*E119*F119*H119*$BM$12)</f>
        <v>2299903.1999999997</v>
      </c>
      <c r="BN119" s="5">
        <v>117</v>
      </c>
      <c r="BO119" s="5">
        <f>SUM(BN119*D119*E119*F119*H119*$BO$12)</f>
        <v>1692381.5999999999</v>
      </c>
      <c r="BP119" s="5">
        <v>490</v>
      </c>
      <c r="BQ119" s="5">
        <f>SUM(BP119*D119*E119*F119*H119*$BQ$12)</f>
        <v>7087752</v>
      </c>
      <c r="BR119" s="5"/>
      <c r="BS119" s="5">
        <f>SUM(BR119*D119*E119*F119*H119*$BS$12)</f>
        <v>0</v>
      </c>
      <c r="BT119" s="5"/>
      <c r="BU119" s="5">
        <f>BT119*D119*E119*F119*H119*$BU$12</f>
        <v>0</v>
      </c>
      <c r="BV119" s="5">
        <v>25</v>
      </c>
      <c r="BW119" s="5">
        <f>SUM(BV119*D119*E119*F119*H119*$BW$12)</f>
        <v>361620</v>
      </c>
      <c r="BX119" s="5"/>
      <c r="BY119" s="5">
        <f>SUM(BX119*D119*E119*F119*H119*$BY$12)</f>
        <v>0</v>
      </c>
      <c r="BZ119" s="5">
        <v>63</v>
      </c>
      <c r="CA119" s="5">
        <f>SUM(BZ119*D119*E119*F119*H119*$CA$12)</f>
        <v>911282.39999999991</v>
      </c>
      <c r="CB119" s="5">
        <v>294</v>
      </c>
      <c r="CC119" s="5">
        <f>SUM(CB119*D119*E119*F119*H119*$CC$12)</f>
        <v>4252651.2</v>
      </c>
      <c r="CD119" s="5">
        <v>131</v>
      </c>
      <c r="CE119" s="5">
        <f>CD119*D119*E119*F119*H119*$CE$12</f>
        <v>1894888.7999999998</v>
      </c>
      <c r="CF119" s="5">
        <v>70</v>
      </c>
      <c r="CG119" s="5">
        <f>SUM(CF119*D119*E119*F119*H119*$CG$12)</f>
        <v>1012535.9999999999</v>
      </c>
      <c r="CH119" s="5">
        <v>9</v>
      </c>
      <c r="CI119" s="5">
        <f>SUM(CH119*D119*E119*F119*I119*$CI$12)</f>
        <v>156219.84</v>
      </c>
      <c r="CJ119" s="5">
        <v>9</v>
      </c>
      <c r="CK119" s="5">
        <f>SUM(CJ119*D119*E119*F119*I119*$CK$12)</f>
        <v>156219.84</v>
      </c>
      <c r="CL119" s="5"/>
      <c r="CM119" s="5">
        <f>SUM(CL119*D119*E119*F119*I119*$CM$12)</f>
        <v>0</v>
      </c>
      <c r="CN119" s="5">
        <v>43</v>
      </c>
      <c r="CO119" s="5">
        <f>SUM(CN119*D119*E119*F119*I119*$CO$12)</f>
        <v>746383.67999999993</v>
      </c>
      <c r="CP119" s="11">
        <v>74</v>
      </c>
      <c r="CQ119" s="5">
        <f>SUM(CP119*D119*E119*F119*I119*$CQ$12)</f>
        <v>1284474.24</v>
      </c>
      <c r="CR119" s="5"/>
      <c r="CS119" s="5">
        <f>SUM(CR119*D119*E119*F119*I119*$CS$12)</f>
        <v>0</v>
      </c>
      <c r="CT119" s="5"/>
      <c r="CU119" s="5">
        <f>SUM(CT119*D119*E119*F119*I119*$CU$12)</f>
        <v>0</v>
      </c>
      <c r="CV119" s="5">
        <v>6</v>
      </c>
      <c r="CW119" s="5">
        <f>SUM(CV119*D119*E119*F119*I119*$CW$12)</f>
        <v>104146.56</v>
      </c>
      <c r="CX119" s="5">
        <v>75</v>
      </c>
      <c r="CY119" s="5">
        <f>SUM(CX119*D119*E119*F119*I119*$CY$12)</f>
        <v>1301832</v>
      </c>
      <c r="CZ119" s="5">
        <v>10</v>
      </c>
      <c r="DA119" s="5">
        <f>SUM(CZ119*D119*E119*F119*I119*$DA$12)</f>
        <v>173577.60000000001</v>
      </c>
      <c r="DB119" s="5">
        <v>31</v>
      </c>
      <c r="DC119" s="5">
        <f>SUM(DB119*D119*E119*F119*I119*$DC$12)</f>
        <v>538090.55999999994</v>
      </c>
      <c r="DD119" s="5">
        <v>269</v>
      </c>
      <c r="DE119" s="5">
        <f>SUM(DD119*D119*E119*F119*I119*$DE$12)</f>
        <v>4669237.4399999995</v>
      </c>
      <c r="DF119" s="5">
        <v>21</v>
      </c>
      <c r="DG119" s="5">
        <f>SUM(DF119*D119*E119*F119*I119*$DG$12)</f>
        <v>364512.95999999996</v>
      </c>
      <c r="DH119" s="5">
        <v>65</v>
      </c>
      <c r="DI119" s="5">
        <f>SUM(DH119*D119*E119*F119*I119*$DI$12)</f>
        <v>1128254.3999999999</v>
      </c>
      <c r="DJ119" s="5">
        <v>5</v>
      </c>
      <c r="DK119" s="5">
        <f>SUM(DJ119*D119*E119*F119*I119*$DK$12)</f>
        <v>86788.800000000003</v>
      </c>
      <c r="DL119" s="5"/>
      <c r="DM119" s="5">
        <f>DL119*D119*E119*F119*I119*$DM$12</f>
        <v>0</v>
      </c>
      <c r="DN119" s="11">
        <v>10</v>
      </c>
      <c r="DO119" s="5">
        <f>SUM(DN119*D119*E119*F119*I119*$DO$12)</f>
        <v>173577.60000000001</v>
      </c>
      <c r="DP119" s="5">
        <v>7</v>
      </c>
      <c r="DQ119" s="5">
        <f>SUM(DP119*D119*E119*F119*I119*$DQ$12)</f>
        <v>121504.31999999999</v>
      </c>
      <c r="DR119" s="5">
        <v>1</v>
      </c>
      <c r="DS119" s="5">
        <f>SUM(DR119*D119*E119*F119*J119*$DS$12)</f>
        <v>23040.36</v>
      </c>
      <c r="DT119" s="5">
        <v>13</v>
      </c>
      <c r="DU119" s="5">
        <f>SUM(DT119*D119*E119*F119*K119*$DU$12)</f>
        <v>345192.12</v>
      </c>
      <c r="DV119" s="7"/>
      <c r="DW119" s="5">
        <f>SUM(DV119*D119*E119*F119*H119*$DW$12)</f>
        <v>0</v>
      </c>
      <c r="DX119" s="11"/>
      <c r="DY119" s="5">
        <f>SUM(DX119*D119*E119*F119*H119*$DY$12)</f>
        <v>0</v>
      </c>
      <c r="DZ119" s="5">
        <v>3</v>
      </c>
      <c r="EA119" s="5">
        <f>SUM(DZ119*D119*E119*F119*H119*$EA$12)</f>
        <v>43394.399999999994</v>
      </c>
      <c r="EB119" s="5"/>
      <c r="EC119" s="5">
        <f>SUM(EB119*D119*E119*F119*H119*$EC$12)</f>
        <v>0</v>
      </c>
      <c r="ED119" s="5"/>
      <c r="EE119" s="5">
        <f t="shared" si="767"/>
        <v>0</v>
      </c>
      <c r="EF119" s="107"/>
      <c r="EG119" s="106">
        <f t="shared" si="577"/>
        <v>0</v>
      </c>
      <c r="EH119" s="108">
        <f t="shared" si="578"/>
        <v>2407</v>
      </c>
      <c r="EI119" s="108">
        <f t="shared" si="578"/>
        <v>36836886.239999995</v>
      </c>
    </row>
    <row r="120" spans="1:139" s="109" customFormat="1" ht="14.25" x14ac:dyDescent="0.2">
      <c r="A120" s="50">
        <v>24</v>
      </c>
      <c r="B120" s="50"/>
      <c r="C120" s="54" t="s">
        <v>268</v>
      </c>
      <c r="D120" s="55">
        <v>11480</v>
      </c>
      <c r="E120" s="51">
        <v>1.46</v>
      </c>
      <c r="F120" s="46">
        <v>1</v>
      </c>
      <c r="G120" s="2"/>
      <c r="H120" s="55"/>
      <c r="I120" s="55"/>
      <c r="J120" s="55"/>
      <c r="K120" s="55">
        <v>2.57</v>
      </c>
      <c r="L120" s="7">
        <f>L121</f>
        <v>10</v>
      </c>
      <c r="M120" s="7">
        <f t="shared" ref="M120:DK120" si="831">SUM(M121)</f>
        <v>234651.19999999998</v>
      </c>
      <c r="N120" s="7">
        <f t="shared" ref="N120" si="832">N121</f>
        <v>0</v>
      </c>
      <c r="O120" s="7">
        <f>SUM(O121)</f>
        <v>0</v>
      </c>
      <c r="P120" s="40">
        <f t="shared" ref="P120" si="833">P121</f>
        <v>0</v>
      </c>
      <c r="Q120" s="7">
        <f>SUM(Q121)</f>
        <v>0</v>
      </c>
      <c r="R120" s="7">
        <f t="shared" ref="R120" si="834">R121</f>
        <v>0</v>
      </c>
      <c r="S120" s="7">
        <f>SUM(S121)</f>
        <v>0</v>
      </c>
      <c r="T120" s="52">
        <f t="shared" ref="T120" si="835">T121</f>
        <v>0</v>
      </c>
      <c r="U120" s="52">
        <f>SUM(U121)</f>
        <v>0</v>
      </c>
      <c r="V120" s="7">
        <f t="shared" ref="V120" si="836">V121</f>
        <v>0</v>
      </c>
      <c r="W120" s="7">
        <f t="shared" si="831"/>
        <v>0</v>
      </c>
      <c r="X120" s="7">
        <f t="shared" ref="X120" si="837">X121</f>
        <v>5</v>
      </c>
      <c r="Y120" s="7">
        <f t="shared" si="831"/>
        <v>117325.59999999999</v>
      </c>
      <c r="Z120" s="7">
        <f t="shared" ref="Z120" si="838">Z121</f>
        <v>25</v>
      </c>
      <c r="AA120" s="7">
        <f t="shared" si="831"/>
        <v>586628</v>
      </c>
      <c r="AB120" s="7">
        <f t="shared" ref="AB120" si="839">AB121</f>
        <v>0</v>
      </c>
      <c r="AC120" s="7">
        <f t="shared" si="831"/>
        <v>0</v>
      </c>
      <c r="AD120" s="40">
        <f t="shared" ref="AD120" si="840">AD121</f>
        <v>0</v>
      </c>
      <c r="AE120" s="7">
        <f t="shared" si="831"/>
        <v>0</v>
      </c>
      <c r="AF120" s="7">
        <f t="shared" ref="AF120" si="841">AF121</f>
        <v>0</v>
      </c>
      <c r="AG120" s="7">
        <f t="shared" si="831"/>
        <v>0</v>
      </c>
      <c r="AH120" s="52">
        <f t="shared" ref="AH120" si="842">AH121</f>
        <v>0</v>
      </c>
      <c r="AI120" s="52">
        <f t="shared" ref="AI120" si="843">SUM(AI121)</f>
        <v>0</v>
      </c>
      <c r="AJ120" s="7">
        <f t="shared" ref="AJ120" si="844">AJ121</f>
        <v>0</v>
      </c>
      <c r="AK120" s="7">
        <f>SUM(AK121)</f>
        <v>0</v>
      </c>
      <c r="AL120" s="7">
        <f>SUM(AL121)</f>
        <v>0</v>
      </c>
      <c r="AM120" s="7">
        <f>SUM(AM121)</f>
        <v>0</v>
      </c>
      <c r="AN120" s="7">
        <f t="shared" ref="AN120" si="845">AN121</f>
        <v>0</v>
      </c>
      <c r="AO120" s="7">
        <f t="shared" si="831"/>
        <v>0</v>
      </c>
      <c r="AP120" s="7">
        <f t="shared" ref="AP120" si="846">AP121</f>
        <v>0</v>
      </c>
      <c r="AQ120" s="7">
        <f t="shared" si="831"/>
        <v>0</v>
      </c>
      <c r="AR120" s="7">
        <f t="shared" ref="AR120" si="847">AR121</f>
        <v>0</v>
      </c>
      <c r="AS120" s="7">
        <f t="shared" si="831"/>
        <v>0</v>
      </c>
      <c r="AT120" s="7">
        <f t="shared" ref="AT120" si="848">AT121</f>
        <v>4</v>
      </c>
      <c r="AU120" s="7">
        <f>SUM(AU121)</f>
        <v>93860.479999999996</v>
      </c>
      <c r="AV120" s="7">
        <f t="shared" ref="AV120" si="849">AV121</f>
        <v>27</v>
      </c>
      <c r="AW120" s="7">
        <f>SUM(AW121)</f>
        <v>633558.23999999987</v>
      </c>
      <c r="AX120" s="7">
        <f t="shared" ref="AX120" si="850">AX121</f>
        <v>0</v>
      </c>
      <c r="AY120" s="7">
        <f>SUM(AY121)</f>
        <v>0</v>
      </c>
      <c r="AZ120" s="7">
        <f t="shared" ref="AZ120" si="851">AZ121</f>
        <v>0</v>
      </c>
      <c r="BA120" s="7">
        <f>SUM(BA121)</f>
        <v>0</v>
      </c>
      <c r="BB120" s="7">
        <f t="shared" ref="BB120" si="852">BB121</f>
        <v>5</v>
      </c>
      <c r="BC120" s="7">
        <f>SUM(BC121)</f>
        <v>117325.59999999999</v>
      </c>
      <c r="BD120" s="7">
        <f t="shared" ref="BD120" si="853">BD121</f>
        <v>4</v>
      </c>
      <c r="BE120" s="7">
        <f>SUM(BE121)</f>
        <v>93860.479999999996</v>
      </c>
      <c r="BF120" s="7">
        <f t="shared" ref="BF120" si="854">BF121</f>
        <v>0</v>
      </c>
      <c r="BG120" s="7">
        <f>SUM(BG121)</f>
        <v>0</v>
      </c>
      <c r="BH120" s="7">
        <f t="shared" ref="BH120" si="855">BH121</f>
        <v>16</v>
      </c>
      <c r="BI120" s="7">
        <f>SUM(BI121)</f>
        <v>375441.91999999998</v>
      </c>
      <c r="BJ120" s="7">
        <f t="shared" ref="BJ120" si="856">BJ121</f>
        <v>0</v>
      </c>
      <c r="BK120" s="7">
        <f>SUM(BK121)</f>
        <v>0</v>
      </c>
      <c r="BL120" s="7">
        <f t="shared" ref="BL120" si="857">BL121</f>
        <v>0</v>
      </c>
      <c r="BM120" s="7">
        <f>SUM(BM121)</f>
        <v>0</v>
      </c>
      <c r="BN120" s="7">
        <f t="shared" ref="BN120" si="858">BN121</f>
        <v>0</v>
      </c>
      <c r="BO120" s="7">
        <f>SUM(BO121)</f>
        <v>0</v>
      </c>
      <c r="BP120" s="7">
        <f t="shared" ref="BP120" si="859">BP121</f>
        <v>0</v>
      </c>
      <c r="BQ120" s="7">
        <f>SUM(BQ121)</f>
        <v>0</v>
      </c>
      <c r="BR120" s="7">
        <f>BR121</f>
        <v>0</v>
      </c>
      <c r="BS120" s="7">
        <f>SUM(BS121)</f>
        <v>0</v>
      </c>
      <c r="BT120" s="7">
        <f t="shared" ref="BT120" si="860">BT121</f>
        <v>0</v>
      </c>
      <c r="BU120" s="7">
        <f>SUM(BU121)</f>
        <v>0</v>
      </c>
      <c r="BV120" s="7">
        <f t="shared" ref="BV120" si="861">BV121</f>
        <v>3</v>
      </c>
      <c r="BW120" s="7">
        <f>SUM(BW121)</f>
        <v>70395.360000000001</v>
      </c>
      <c r="BX120" s="7">
        <f t="shared" ref="BX120" si="862">BX121</f>
        <v>8</v>
      </c>
      <c r="BY120" s="7">
        <f>SUM(BY121)</f>
        <v>187720.95999999999</v>
      </c>
      <c r="BZ120" s="7">
        <f t="shared" ref="BZ120" si="863">BZ121</f>
        <v>5</v>
      </c>
      <c r="CA120" s="7">
        <f>SUM(CA121)</f>
        <v>117325.59999999999</v>
      </c>
      <c r="CB120" s="7">
        <f t="shared" ref="CB120" si="864">CB121</f>
        <v>5</v>
      </c>
      <c r="CC120" s="7">
        <f>SUM(CC121)</f>
        <v>117325.59999999999</v>
      </c>
      <c r="CD120" s="7">
        <f t="shared" ref="CD120" si="865">CD121</f>
        <v>1</v>
      </c>
      <c r="CE120" s="7">
        <f>SUM(CE121)</f>
        <v>23465.119999999999</v>
      </c>
      <c r="CF120" s="7">
        <f t="shared" ref="CF120" si="866">CF121</f>
        <v>20</v>
      </c>
      <c r="CG120" s="7">
        <f>SUM(CG121)</f>
        <v>469302.39999999997</v>
      </c>
      <c r="CH120" s="7">
        <f t="shared" ref="CH120" si="867">CH121</f>
        <v>4</v>
      </c>
      <c r="CI120" s="7">
        <f t="shared" si="831"/>
        <v>112632.57599999999</v>
      </c>
      <c r="CJ120" s="7">
        <f t="shared" ref="CJ120" si="868">CJ121</f>
        <v>1</v>
      </c>
      <c r="CK120" s="7">
        <f>SUM(CK121)</f>
        <v>28158.143999999997</v>
      </c>
      <c r="CL120" s="7">
        <f t="shared" ref="CL120" si="869">CL121</f>
        <v>7</v>
      </c>
      <c r="CM120" s="7">
        <f>SUM(CM121)</f>
        <v>197107.00799999997</v>
      </c>
      <c r="CN120" s="7">
        <f t="shared" ref="CN120" si="870">CN121</f>
        <v>7</v>
      </c>
      <c r="CO120" s="7">
        <f t="shared" si="831"/>
        <v>197107.00799999997</v>
      </c>
      <c r="CP120" s="40">
        <f t="shared" ref="CP120" si="871">CP121</f>
        <v>0</v>
      </c>
      <c r="CQ120" s="7">
        <f>SUM(CQ121)</f>
        <v>0</v>
      </c>
      <c r="CR120" s="7">
        <f t="shared" ref="CR120" si="872">CR121</f>
        <v>0</v>
      </c>
      <c r="CS120" s="7">
        <f t="shared" si="831"/>
        <v>0</v>
      </c>
      <c r="CT120" s="7">
        <f t="shared" ref="CT120" si="873">CT121</f>
        <v>1</v>
      </c>
      <c r="CU120" s="7">
        <f>SUM(CU121)</f>
        <v>28158.143999999997</v>
      </c>
      <c r="CV120" s="7">
        <f t="shared" ref="CV120" si="874">CV121</f>
        <v>3</v>
      </c>
      <c r="CW120" s="7">
        <f>SUM(CW121)</f>
        <v>84474.432000000001</v>
      </c>
      <c r="CX120" s="7">
        <f t="shared" ref="CX120" si="875">CX121</f>
        <v>15</v>
      </c>
      <c r="CY120" s="7">
        <f t="shared" si="831"/>
        <v>422372.16</v>
      </c>
      <c r="CZ120" s="7">
        <f t="shared" ref="CZ120" si="876">CZ121</f>
        <v>3</v>
      </c>
      <c r="DA120" s="7">
        <f t="shared" si="831"/>
        <v>84474.432000000001</v>
      </c>
      <c r="DB120" s="7">
        <f t="shared" ref="DB120" si="877">DB121</f>
        <v>3</v>
      </c>
      <c r="DC120" s="7">
        <f t="shared" si="831"/>
        <v>84474.432000000001</v>
      </c>
      <c r="DD120" s="7">
        <f t="shared" ref="DD120" si="878">DD121</f>
        <v>4</v>
      </c>
      <c r="DE120" s="7">
        <f t="shared" si="831"/>
        <v>112632.57599999999</v>
      </c>
      <c r="DF120" s="7">
        <f t="shared" ref="DF120" si="879">DF121</f>
        <v>8</v>
      </c>
      <c r="DG120" s="7">
        <f t="shared" si="831"/>
        <v>225265.15199999997</v>
      </c>
      <c r="DH120" s="7">
        <f t="shared" ref="DH120" si="880">DH121</f>
        <v>11</v>
      </c>
      <c r="DI120" s="7">
        <f t="shared" si="831"/>
        <v>309739.58399999997</v>
      </c>
      <c r="DJ120" s="7">
        <f t="shared" ref="DJ120" si="881">DJ121</f>
        <v>4</v>
      </c>
      <c r="DK120" s="7">
        <f t="shared" si="831"/>
        <v>112632.57599999999</v>
      </c>
      <c r="DL120" s="7">
        <f t="shared" ref="DL120" si="882">DL121</f>
        <v>1</v>
      </c>
      <c r="DM120" s="7">
        <f t="shared" ref="DM120:DU120" si="883">SUM(DM121)</f>
        <v>28158.143999999997</v>
      </c>
      <c r="DN120" s="40">
        <f t="shared" ref="DN120" si="884">DN121</f>
        <v>1</v>
      </c>
      <c r="DO120" s="7">
        <f t="shared" si="883"/>
        <v>28158.143999999997</v>
      </c>
      <c r="DP120" s="7">
        <f t="shared" ref="DP120" si="885">DP121</f>
        <v>0</v>
      </c>
      <c r="DQ120" s="7">
        <f t="shared" si="883"/>
        <v>0</v>
      </c>
      <c r="DR120" s="7">
        <f t="shared" ref="DR120" si="886">DR121</f>
        <v>0</v>
      </c>
      <c r="DS120" s="7">
        <f t="shared" si="883"/>
        <v>0</v>
      </c>
      <c r="DT120" s="7">
        <f t="shared" ref="DT120" si="887">DT121</f>
        <v>0</v>
      </c>
      <c r="DU120" s="7">
        <f t="shared" si="883"/>
        <v>0</v>
      </c>
      <c r="DV120" s="7">
        <f>SUM(DV121)</f>
        <v>0</v>
      </c>
      <c r="DW120" s="7">
        <f>SUM(DW121)</f>
        <v>0</v>
      </c>
      <c r="DX120" s="40">
        <f>DX121</f>
        <v>0</v>
      </c>
      <c r="DY120" s="7">
        <f>SUM(DY121)</f>
        <v>0</v>
      </c>
      <c r="DZ120" s="7">
        <f t="shared" ref="DZ120" si="888">DZ121</f>
        <v>0</v>
      </c>
      <c r="EA120" s="7">
        <f>SUM(EA121)</f>
        <v>0</v>
      </c>
      <c r="EB120" s="7">
        <f t="shared" ref="EB120" si="889">EB121</f>
        <v>0</v>
      </c>
      <c r="EC120" s="7">
        <f>SUM(EC121)</f>
        <v>0</v>
      </c>
      <c r="ED120" s="47">
        <v>0</v>
      </c>
      <c r="EE120" s="47">
        <f t="shared" ref="EE120:EI120" si="890">EE121</f>
        <v>0</v>
      </c>
      <c r="EF120" s="104">
        <f t="shared" si="890"/>
        <v>0</v>
      </c>
      <c r="EG120" s="104">
        <f t="shared" si="890"/>
        <v>0</v>
      </c>
      <c r="EH120" s="105">
        <f t="shared" si="890"/>
        <v>211</v>
      </c>
      <c r="EI120" s="105">
        <f t="shared" si="890"/>
        <v>5293731.0719999997</v>
      </c>
    </row>
    <row r="121" spans="1:139" s="109" customFormat="1" ht="60" x14ac:dyDescent="0.25">
      <c r="A121" s="19"/>
      <c r="B121" s="19">
        <v>79</v>
      </c>
      <c r="C121" s="10" t="s">
        <v>269</v>
      </c>
      <c r="D121" s="9">
        <v>11480</v>
      </c>
      <c r="E121" s="4">
        <v>1.46</v>
      </c>
      <c r="F121" s="6">
        <v>1</v>
      </c>
      <c r="G121" s="6"/>
      <c r="H121" s="9">
        <v>1.4</v>
      </c>
      <c r="I121" s="9">
        <v>1.68</v>
      </c>
      <c r="J121" s="9">
        <v>2.23</v>
      </c>
      <c r="K121" s="9">
        <v>2.57</v>
      </c>
      <c r="L121" s="5">
        <v>10</v>
      </c>
      <c r="M121" s="5">
        <f t="shared" si="641"/>
        <v>234651.19999999998</v>
      </c>
      <c r="N121" s="5"/>
      <c r="O121" s="5">
        <f>N121*D121*E121*F121*H121*$O$12</f>
        <v>0</v>
      </c>
      <c r="P121" s="11"/>
      <c r="Q121" s="5">
        <f>P121*D121*E121*F121*H121*$Q$12</f>
        <v>0</v>
      </c>
      <c r="R121" s="5"/>
      <c r="S121" s="5">
        <f>SUM(R121*D121*E121*F121*H121*$S$12)</f>
        <v>0</v>
      </c>
      <c r="T121" s="11"/>
      <c r="U121" s="11">
        <f>SUM(T121*D121*E121*F121*H121*$U$12)</f>
        <v>0</v>
      </c>
      <c r="V121" s="5"/>
      <c r="W121" s="5">
        <f t="shared" si="642"/>
        <v>0</v>
      </c>
      <c r="X121" s="5">
        <v>5</v>
      </c>
      <c r="Y121" s="5">
        <f>SUM(X121*D121*E121*F121*H121*$Y$12)</f>
        <v>117325.59999999999</v>
      </c>
      <c r="Z121" s="5">
        <v>25</v>
      </c>
      <c r="AA121" s="5">
        <f>SUM(Z121*D121*E121*F121*H121*$AA$12)</f>
        <v>586628</v>
      </c>
      <c r="AB121" s="5"/>
      <c r="AC121" s="5">
        <f>SUM(AB121*D121*E121*F121*I121*$AC$12)</f>
        <v>0</v>
      </c>
      <c r="AD121" s="11"/>
      <c r="AE121" s="5">
        <f>SUM(AD121*D121*E121*F121*I121*$AE$12)</f>
        <v>0</v>
      </c>
      <c r="AF121" s="5"/>
      <c r="AG121" s="5">
        <f>SUM(AF121*D121*E121*F121*H121*$AG$12)</f>
        <v>0</v>
      </c>
      <c r="AH121" s="11"/>
      <c r="AI121" s="11">
        <f>SUM(AH121*D121*E121*F121*H121*$AI$12)</f>
        <v>0</v>
      </c>
      <c r="AJ121" s="5"/>
      <c r="AK121" s="5">
        <f>SUM(AJ121*D121*E121*F121*H121*$AK$12)</f>
        <v>0</v>
      </c>
      <c r="AL121" s="7"/>
      <c r="AM121" s="5">
        <f>SUM(AL121*D121*E121*F121*H121*$AM$12)</f>
        <v>0</v>
      </c>
      <c r="AN121" s="5"/>
      <c r="AO121" s="5">
        <f>SUM(D121*E121*F121*H121*AN121*$AO$12)</f>
        <v>0</v>
      </c>
      <c r="AP121" s="5"/>
      <c r="AQ121" s="5">
        <f>SUM(AP121*D121*E121*F121*H121*$AQ$12)</f>
        <v>0</v>
      </c>
      <c r="AR121" s="5"/>
      <c r="AS121" s="5">
        <f>SUM(AR121*D121*E121*F121*H121*$AS$12)</f>
        <v>0</v>
      </c>
      <c r="AT121" s="5">
        <v>4</v>
      </c>
      <c r="AU121" s="5">
        <f>SUM(AT121*D121*E121*F121*H121*$AU$12)</f>
        <v>93860.479999999996</v>
      </c>
      <c r="AV121" s="5">
        <v>27</v>
      </c>
      <c r="AW121" s="5">
        <f>SUM(AV121*D121*E121*F121*H121*$AW$12)</f>
        <v>633558.23999999987</v>
      </c>
      <c r="AX121" s="5"/>
      <c r="AY121" s="5">
        <f>SUM(AX121*D121*E121*F121*H121*$AY$12)</f>
        <v>0</v>
      </c>
      <c r="AZ121" s="5"/>
      <c r="BA121" s="5">
        <f>SUM(AZ121*D121*E121*F121*H121*$BA$12)</f>
        <v>0</v>
      </c>
      <c r="BB121" s="5">
        <v>5</v>
      </c>
      <c r="BC121" s="5">
        <f>SUM(BB121*D121*E121*F121*H121*$BC$12)</f>
        <v>117325.59999999999</v>
      </c>
      <c r="BD121" s="5">
        <v>4</v>
      </c>
      <c r="BE121" s="5">
        <f>BD121*D121*E121*F121*H121*$BE$12</f>
        <v>93860.479999999996</v>
      </c>
      <c r="BF121" s="5"/>
      <c r="BG121" s="5">
        <f>BF121*D121*E121*F121*H121*$BG$12</f>
        <v>0</v>
      </c>
      <c r="BH121" s="5">
        <v>16</v>
      </c>
      <c r="BI121" s="5">
        <f>BH121*D121*E121*F121*H121*$BI$12</f>
        <v>375441.91999999998</v>
      </c>
      <c r="BJ121" s="5"/>
      <c r="BK121" s="5">
        <f>SUM(BJ121*D121*E121*F121*H121*$BK$12)</f>
        <v>0</v>
      </c>
      <c r="BL121" s="5"/>
      <c r="BM121" s="5">
        <f>SUM(BL121*D121*E121*F121*H121*$BM$12)</f>
        <v>0</v>
      </c>
      <c r="BN121" s="5"/>
      <c r="BO121" s="5">
        <f>SUM(BN121*D121*E121*F121*H121*$BO$12)</f>
        <v>0</v>
      </c>
      <c r="BP121" s="5"/>
      <c r="BQ121" s="5">
        <f>SUM(BP121*D121*E121*F121*H121*$BQ$12)</f>
        <v>0</v>
      </c>
      <c r="BR121" s="5"/>
      <c r="BS121" s="5">
        <f>SUM(BR121*D121*E121*F121*H121*$BS$12)</f>
        <v>0</v>
      </c>
      <c r="BT121" s="5"/>
      <c r="BU121" s="5">
        <f>BT121*D121*E121*F121*H121*$BU$12</f>
        <v>0</v>
      </c>
      <c r="BV121" s="5">
        <v>3</v>
      </c>
      <c r="BW121" s="5">
        <f>SUM(BV121*D121*E121*F121*H121*$BW$12)</f>
        <v>70395.360000000001</v>
      </c>
      <c r="BX121" s="5">
        <v>8</v>
      </c>
      <c r="BY121" s="5">
        <f>SUM(BX121*D121*E121*F121*H121*$BY$12)</f>
        <v>187720.95999999999</v>
      </c>
      <c r="BZ121" s="5">
        <v>5</v>
      </c>
      <c r="CA121" s="5">
        <f>SUM(BZ121*D121*E121*F121*H121*$CA$12)</f>
        <v>117325.59999999999</v>
      </c>
      <c r="CB121" s="5">
        <v>5</v>
      </c>
      <c r="CC121" s="5">
        <f>SUM(CB121*D121*E121*F121*H121*$CC$12)</f>
        <v>117325.59999999999</v>
      </c>
      <c r="CD121" s="5">
        <v>1</v>
      </c>
      <c r="CE121" s="5">
        <f>CD121*D121*E121*F121*H121*$CE$12</f>
        <v>23465.119999999999</v>
      </c>
      <c r="CF121" s="5">
        <v>20</v>
      </c>
      <c r="CG121" s="5">
        <f>SUM(CF121*D121*E121*F121*H121*$CG$12)</f>
        <v>469302.39999999997</v>
      </c>
      <c r="CH121" s="5">
        <v>4</v>
      </c>
      <c r="CI121" s="5">
        <f>SUM(CH121*D121*E121*F121*I121*$CI$12)</f>
        <v>112632.57599999999</v>
      </c>
      <c r="CJ121" s="5">
        <v>1</v>
      </c>
      <c r="CK121" s="5">
        <f>SUM(CJ121*D121*E121*F121*I121*$CK$12)</f>
        <v>28158.143999999997</v>
      </c>
      <c r="CL121" s="5">
        <v>7</v>
      </c>
      <c r="CM121" s="5">
        <f>SUM(CL121*D121*E121*F121*I121*$CM$12)</f>
        <v>197107.00799999997</v>
      </c>
      <c r="CN121" s="5">
        <v>7</v>
      </c>
      <c r="CO121" s="5">
        <f>SUM(CN121*D121*E121*F121*I121*$CO$12)</f>
        <v>197107.00799999997</v>
      </c>
      <c r="CP121" s="11"/>
      <c r="CQ121" s="5">
        <f>SUM(CP121*D121*E121*F121*I121*$CQ$12)</f>
        <v>0</v>
      </c>
      <c r="CR121" s="5"/>
      <c r="CS121" s="5">
        <f>SUM(CR121*D121*E121*F121*I121*$CS$12)</f>
        <v>0</v>
      </c>
      <c r="CT121" s="5">
        <v>1</v>
      </c>
      <c r="CU121" s="5">
        <f>SUM(CT121*D121*E121*F121*I121*$CU$12)</f>
        <v>28158.143999999997</v>
      </c>
      <c r="CV121" s="5">
        <v>3</v>
      </c>
      <c r="CW121" s="5">
        <f>SUM(CV121*D121*E121*F121*I121*$CW$12)</f>
        <v>84474.432000000001</v>
      </c>
      <c r="CX121" s="5">
        <v>15</v>
      </c>
      <c r="CY121" s="5">
        <f>SUM(CX121*D121*E121*F121*I121*$CY$12)</f>
        <v>422372.16</v>
      </c>
      <c r="CZ121" s="5">
        <v>3</v>
      </c>
      <c r="DA121" s="5">
        <f>SUM(CZ121*D121*E121*F121*I121*$DA$12)</f>
        <v>84474.432000000001</v>
      </c>
      <c r="DB121" s="5">
        <v>3</v>
      </c>
      <c r="DC121" s="5">
        <f>SUM(DB121*D121*E121*F121*I121*$DC$12)</f>
        <v>84474.432000000001</v>
      </c>
      <c r="DD121" s="5">
        <v>4</v>
      </c>
      <c r="DE121" s="5">
        <f>SUM(DD121*D121*E121*F121*I121*$DE$12)</f>
        <v>112632.57599999999</v>
      </c>
      <c r="DF121" s="5">
        <v>8</v>
      </c>
      <c r="DG121" s="5">
        <f>SUM(DF121*D121*E121*F121*I121*$DG$12)</f>
        <v>225265.15199999997</v>
      </c>
      <c r="DH121" s="5">
        <v>11</v>
      </c>
      <c r="DI121" s="5">
        <f>SUM(DH121*D121*E121*F121*I121*$DI$12)</f>
        <v>309739.58399999997</v>
      </c>
      <c r="DJ121" s="5">
        <v>4</v>
      </c>
      <c r="DK121" s="5">
        <f>SUM(DJ121*D121*E121*F121*I121*$DK$12)</f>
        <v>112632.57599999999</v>
      </c>
      <c r="DL121" s="5">
        <v>1</v>
      </c>
      <c r="DM121" s="5">
        <f>DL121*D121*E121*F121*I121*$DM$12</f>
        <v>28158.143999999997</v>
      </c>
      <c r="DN121" s="11">
        <v>1</v>
      </c>
      <c r="DO121" s="5">
        <f>SUM(DN121*D121*E121*F121*I121*$DO$12)</f>
        <v>28158.143999999997</v>
      </c>
      <c r="DP121" s="5"/>
      <c r="DQ121" s="5">
        <f>SUM(DP121*D121*E121*F121*I121*$DQ$12)</f>
        <v>0</v>
      </c>
      <c r="DR121" s="5"/>
      <c r="DS121" s="5">
        <f>SUM(DR121*D121*E121*F121*J121*$DS$12)</f>
        <v>0</v>
      </c>
      <c r="DT121" s="5"/>
      <c r="DU121" s="5">
        <f>SUM(DT121*D121*E121*F121*K121*$DU$12)</f>
        <v>0</v>
      </c>
      <c r="DV121" s="7"/>
      <c r="DW121" s="5">
        <f>SUM(DV121*D121*E121*F121*H121*$DW$12)</f>
        <v>0</v>
      </c>
      <c r="DX121" s="11"/>
      <c r="DY121" s="5">
        <f>SUM(DX121*D121*E121*F121*H121*$DY$12)</f>
        <v>0</v>
      </c>
      <c r="DZ121" s="5"/>
      <c r="EA121" s="5">
        <f>SUM(DZ121*D121*E121*F121*H121*$EA$12)</f>
        <v>0</v>
      </c>
      <c r="EB121" s="5"/>
      <c r="EC121" s="5">
        <f>SUM(EB121*D121*E121*F121*H121*$EC$12)</f>
        <v>0</v>
      </c>
      <c r="ED121" s="5"/>
      <c r="EE121" s="5">
        <f t="shared" si="767"/>
        <v>0</v>
      </c>
      <c r="EF121" s="107"/>
      <c r="EG121" s="106">
        <f t="shared" si="577"/>
        <v>0</v>
      </c>
      <c r="EH121" s="108">
        <f t="shared" si="578"/>
        <v>211</v>
      </c>
      <c r="EI121" s="108">
        <f t="shared" si="578"/>
        <v>5293731.0719999997</v>
      </c>
    </row>
    <row r="122" spans="1:139" s="109" customFormat="1" ht="14.25" x14ac:dyDescent="0.2">
      <c r="A122" s="50">
        <v>25</v>
      </c>
      <c r="B122" s="50"/>
      <c r="C122" s="54" t="s">
        <v>270</v>
      </c>
      <c r="D122" s="55">
        <v>11480</v>
      </c>
      <c r="E122" s="51">
        <v>1.88</v>
      </c>
      <c r="F122" s="46">
        <v>1</v>
      </c>
      <c r="G122" s="2"/>
      <c r="H122" s="55"/>
      <c r="I122" s="55"/>
      <c r="J122" s="55"/>
      <c r="K122" s="55">
        <v>2.57</v>
      </c>
      <c r="L122" s="7">
        <f>SUM(L123:L125)</f>
        <v>0</v>
      </c>
      <c r="M122" s="7">
        <f t="shared" ref="M122:DK122" si="891">SUM(M123:M125)</f>
        <v>0</v>
      </c>
      <c r="N122" s="7">
        <f t="shared" si="891"/>
        <v>0</v>
      </c>
      <c r="O122" s="7">
        <f t="shared" si="891"/>
        <v>0</v>
      </c>
      <c r="P122" s="40">
        <f t="shared" si="891"/>
        <v>0</v>
      </c>
      <c r="Q122" s="7">
        <f t="shared" si="891"/>
        <v>0</v>
      </c>
      <c r="R122" s="7">
        <f t="shared" si="891"/>
        <v>0</v>
      </c>
      <c r="S122" s="7">
        <f t="shared" si="891"/>
        <v>0</v>
      </c>
      <c r="T122" s="52">
        <f t="shared" si="891"/>
        <v>0</v>
      </c>
      <c r="U122" s="52">
        <f t="shared" si="891"/>
        <v>0</v>
      </c>
      <c r="V122" s="7">
        <f t="shared" si="891"/>
        <v>0</v>
      </c>
      <c r="W122" s="7">
        <f t="shared" si="891"/>
        <v>0</v>
      </c>
      <c r="X122" s="7">
        <f t="shared" si="891"/>
        <v>0</v>
      </c>
      <c r="Y122" s="7">
        <f t="shared" si="891"/>
        <v>0</v>
      </c>
      <c r="Z122" s="7">
        <f t="shared" si="891"/>
        <v>0</v>
      </c>
      <c r="AA122" s="7">
        <f t="shared" si="891"/>
        <v>0</v>
      </c>
      <c r="AB122" s="7">
        <f t="shared" si="891"/>
        <v>0</v>
      </c>
      <c r="AC122" s="7">
        <f t="shared" si="891"/>
        <v>0</v>
      </c>
      <c r="AD122" s="40">
        <f t="shared" si="891"/>
        <v>0</v>
      </c>
      <c r="AE122" s="7">
        <f t="shared" si="891"/>
        <v>0</v>
      </c>
      <c r="AF122" s="7">
        <f t="shared" si="891"/>
        <v>110</v>
      </c>
      <c r="AG122" s="7">
        <f t="shared" si="891"/>
        <v>7619735.1999999983</v>
      </c>
      <c r="AH122" s="52">
        <f t="shared" si="891"/>
        <v>0</v>
      </c>
      <c r="AI122" s="52">
        <f t="shared" si="891"/>
        <v>0</v>
      </c>
      <c r="AJ122" s="7">
        <f>SUM(AJ123:AJ125)</f>
        <v>0</v>
      </c>
      <c r="AK122" s="7">
        <f>SUM(AK123:AK125)</f>
        <v>0</v>
      </c>
      <c r="AL122" s="7">
        <f>SUM(AL123:AL125)</f>
        <v>0</v>
      </c>
      <c r="AM122" s="7">
        <f>SUM(AM123:AM125)</f>
        <v>0</v>
      </c>
      <c r="AN122" s="7">
        <f t="shared" si="891"/>
        <v>0</v>
      </c>
      <c r="AO122" s="7">
        <f t="shared" si="891"/>
        <v>0</v>
      </c>
      <c r="AP122" s="7">
        <f t="shared" si="891"/>
        <v>0</v>
      </c>
      <c r="AQ122" s="7">
        <f t="shared" si="891"/>
        <v>0</v>
      </c>
      <c r="AR122" s="7">
        <f t="shared" si="891"/>
        <v>0</v>
      </c>
      <c r="AS122" s="7">
        <f t="shared" si="891"/>
        <v>0</v>
      </c>
      <c r="AT122" s="7">
        <f t="shared" si="891"/>
        <v>40</v>
      </c>
      <c r="AU122" s="7">
        <f>SUM(AU123:AU125)</f>
        <v>2770812.7999999993</v>
      </c>
      <c r="AV122" s="7">
        <f t="shared" ref="AV122:CH122" si="892">SUM(AV123:AV125)</f>
        <v>0</v>
      </c>
      <c r="AW122" s="7">
        <f t="shared" si="892"/>
        <v>0</v>
      </c>
      <c r="AX122" s="7">
        <f t="shared" si="892"/>
        <v>0</v>
      </c>
      <c r="AY122" s="7">
        <f t="shared" si="892"/>
        <v>0</v>
      </c>
      <c r="AZ122" s="7">
        <f t="shared" si="892"/>
        <v>0</v>
      </c>
      <c r="BA122" s="7">
        <f t="shared" si="892"/>
        <v>0</v>
      </c>
      <c r="BB122" s="7">
        <f t="shared" si="892"/>
        <v>0</v>
      </c>
      <c r="BC122" s="7">
        <f t="shared" si="892"/>
        <v>0</v>
      </c>
      <c r="BD122" s="7">
        <f t="shared" si="892"/>
        <v>0</v>
      </c>
      <c r="BE122" s="7">
        <f t="shared" si="892"/>
        <v>0</v>
      </c>
      <c r="BF122" s="7">
        <f t="shared" si="892"/>
        <v>0</v>
      </c>
      <c r="BG122" s="7">
        <f t="shared" si="892"/>
        <v>0</v>
      </c>
      <c r="BH122" s="7">
        <f t="shared" si="892"/>
        <v>0</v>
      </c>
      <c r="BI122" s="7">
        <f t="shared" si="892"/>
        <v>0</v>
      </c>
      <c r="BJ122" s="7">
        <f t="shared" si="892"/>
        <v>0</v>
      </c>
      <c r="BK122" s="7">
        <f t="shared" si="892"/>
        <v>0</v>
      </c>
      <c r="BL122" s="7">
        <f t="shared" si="892"/>
        <v>0</v>
      </c>
      <c r="BM122" s="7">
        <f t="shared" si="892"/>
        <v>0</v>
      </c>
      <c r="BN122" s="7">
        <f t="shared" si="892"/>
        <v>0</v>
      </c>
      <c r="BO122" s="7">
        <f t="shared" si="892"/>
        <v>0</v>
      </c>
      <c r="BP122" s="7">
        <f t="shared" si="892"/>
        <v>0</v>
      </c>
      <c r="BQ122" s="7">
        <f t="shared" si="892"/>
        <v>0</v>
      </c>
      <c r="BR122" s="7">
        <f t="shared" si="892"/>
        <v>0</v>
      </c>
      <c r="BS122" s="7">
        <f t="shared" si="892"/>
        <v>0</v>
      </c>
      <c r="BT122" s="7">
        <f t="shared" si="892"/>
        <v>0</v>
      </c>
      <c r="BU122" s="7">
        <f t="shared" si="892"/>
        <v>0</v>
      </c>
      <c r="BV122" s="7">
        <f t="shared" si="892"/>
        <v>0</v>
      </c>
      <c r="BW122" s="7">
        <f t="shared" si="892"/>
        <v>0</v>
      </c>
      <c r="BX122" s="7">
        <f t="shared" si="892"/>
        <v>0</v>
      </c>
      <c r="BY122" s="7">
        <f t="shared" si="892"/>
        <v>0</v>
      </c>
      <c r="BZ122" s="7">
        <f t="shared" si="892"/>
        <v>0</v>
      </c>
      <c r="CA122" s="7">
        <f t="shared" si="892"/>
        <v>0</v>
      </c>
      <c r="CB122" s="7">
        <f t="shared" si="892"/>
        <v>0</v>
      </c>
      <c r="CC122" s="7">
        <f t="shared" si="892"/>
        <v>0</v>
      </c>
      <c r="CD122" s="7">
        <f t="shared" si="892"/>
        <v>0</v>
      </c>
      <c r="CE122" s="7">
        <f t="shared" si="892"/>
        <v>0</v>
      </c>
      <c r="CF122" s="7">
        <f t="shared" si="892"/>
        <v>0</v>
      </c>
      <c r="CG122" s="7">
        <f t="shared" si="892"/>
        <v>0</v>
      </c>
      <c r="CH122" s="7">
        <f t="shared" si="892"/>
        <v>0</v>
      </c>
      <c r="CI122" s="7">
        <f t="shared" si="891"/>
        <v>0</v>
      </c>
      <c r="CJ122" s="7">
        <f>SUM(CJ123:CJ125)</f>
        <v>0</v>
      </c>
      <c r="CK122" s="7">
        <f>SUM(CK123:CK125)</f>
        <v>0</v>
      </c>
      <c r="CL122" s="7">
        <f>SUM(CL123:CL125)</f>
        <v>0</v>
      </c>
      <c r="CM122" s="7">
        <f>SUM(CM123:CM125)</f>
        <v>0</v>
      </c>
      <c r="CN122" s="7">
        <f t="shared" si="891"/>
        <v>0</v>
      </c>
      <c r="CO122" s="7">
        <f t="shared" si="891"/>
        <v>0</v>
      </c>
      <c r="CP122" s="40">
        <f>SUM(CP123:CP125)</f>
        <v>0</v>
      </c>
      <c r="CQ122" s="7">
        <f>SUM(CQ123:CQ125)</f>
        <v>0</v>
      </c>
      <c r="CR122" s="7">
        <f t="shared" si="891"/>
        <v>0</v>
      </c>
      <c r="CS122" s="7">
        <f t="shared" si="891"/>
        <v>0</v>
      </c>
      <c r="CT122" s="7">
        <f>SUM(CT123:CT125)</f>
        <v>0</v>
      </c>
      <c r="CU122" s="7">
        <f>SUM(CU123:CU125)</f>
        <v>0</v>
      </c>
      <c r="CV122" s="7">
        <f>SUM(CV123:CV125)</f>
        <v>0</v>
      </c>
      <c r="CW122" s="7">
        <f>SUM(CW123:CW125)</f>
        <v>0</v>
      </c>
      <c r="CX122" s="7">
        <f t="shared" si="891"/>
        <v>0</v>
      </c>
      <c r="CY122" s="7">
        <f t="shared" si="891"/>
        <v>0</v>
      </c>
      <c r="CZ122" s="7">
        <f t="shared" si="891"/>
        <v>0</v>
      </c>
      <c r="DA122" s="7">
        <f t="shared" si="891"/>
        <v>0</v>
      </c>
      <c r="DB122" s="7">
        <f t="shared" si="891"/>
        <v>2</v>
      </c>
      <c r="DC122" s="7">
        <f t="shared" si="891"/>
        <v>125168.73599999999</v>
      </c>
      <c r="DD122" s="7">
        <f t="shared" si="891"/>
        <v>0</v>
      </c>
      <c r="DE122" s="7">
        <f t="shared" si="891"/>
        <v>0</v>
      </c>
      <c r="DF122" s="7">
        <f t="shared" si="891"/>
        <v>0</v>
      </c>
      <c r="DG122" s="7">
        <f t="shared" si="891"/>
        <v>0</v>
      </c>
      <c r="DH122" s="7">
        <f t="shared" si="891"/>
        <v>0</v>
      </c>
      <c r="DI122" s="7">
        <f t="shared" si="891"/>
        <v>0</v>
      </c>
      <c r="DJ122" s="7">
        <f t="shared" si="891"/>
        <v>0</v>
      </c>
      <c r="DK122" s="7">
        <f t="shared" si="891"/>
        <v>0</v>
      </c>
      <c r="DL122" s="7">
        <f t="shared" ref="DL122:EI122" si="893">SUM(DL123:DL125)</f>
        <v>0</v>
      </c>
      <c r="DM122" s="7">
        <f t="shared" si="893"/>
        <v>0</v>
      </c>
      <c r="DN122" s="40">
        <f t="shared" si="893"/>
        <v>0</v>
      </c>
      <c r="DO122" s="7">
        <f t="shared" si="893"/>
        <v>0</v>
      </c>
      <c r="DP122" s="7">
        <f t="shared" si="893"/>
        <v>0</v>
      </c>
      <c r="DQ122" s="7">
        <f t="shared" si="893"/>
        <v>0</v>
      </c>
      <c r="DR122" s="7">
        <f t="shared" si="893"/>
        <v>0</v>
      </c>
      <c r="DS122" s="7">
        <f t="shared" si="893"/>
        <v>0</v>
      </c>
      <c r="DT122" s="7">
        <f t="shared" si="893"/>
        <v>0</v>
      </c>
      <c r="DU122" s="7">
        <f t="shared" si="893"/>
        <v>0</v>
      </c>
      <c r="DV122" s="7">
        <f t="shared" si="893"/>
        <v>0</v>
      </c>
      <c r="DW122" s="7">
        <f t="shared" si="893"/>
        <v>0</v>
      </c>
      <c r="DX122" s="40">
        <f t="shared" si="893"/>
        <v>0</v>
      </c>
      <c r="DY122" s="7">
        <f t="shared" si="893"/>
        <v>0</v>
      </c>
      <c r="DZ122" s="7">
        <f t="shared" si="893"/>
        <v>0</v>
      </c>
      <c r="EA122" s="7">
        <f t="shared" si="893"/>
        <v>0</v>
      </c>
      <c r="EB122" s="7">
        <f t="shared" si="893"/>
        <v>0</v>
      </c>
      <c r="EC122" s="7">
        <f t="shared" si="893"/>
        <v>0</v>
      </c>
      <c r="ED122" s="47">
        <v>0</v>
      </c>
      <c r="EE122" s="47">
        <f t="shared" si="893"/>
        <v>0</v>
      </c>
      <c r="EF122" s="104">
        <f t="shared" si="893"/>
        <v>0</v>
      </c>
      <c r="EG122" s="104">
        <f t="shared" si="893"/>
        <v>0</v>
      </c>
      <c r="EH122" s="105">
        <f t="shared" si="893"/>
        <v>152</v>
      </c>
      <c r="EI122" s="105">
        <f t="shared" si="893"/>
        <v>10515716.735999998</v>
      </c>
    </row>
    <row r="123" spans="1:139" s="17" customFormat="1" ht="45" x14ac:dyDescent="0.25">
      <c r="A123" s="19"/>
      <c r="B123" s="19">
        <v>80</v>
      </c>
      <c r="C123" s="8" t="s">
        <v>271</v>
      </c>
      <c r="D123" s="9">
        <v>11480</v>
      </c>
      <c r="E123" s="4">
        <v>1.84</v>
      </c>
      <c r="F123" s="6">
        <v>1</v>
      </c>
      <c r="G123" s="6"/>
      <c r="H123" s="9">
        <v>1.4</v>
      </c>
      <c r="I123" s="9">
        <v>1.68</v>
      </c>
      <c r="J123" s="9">
        <v>2.23</v>
      </c>
      <c r="K123" s="9">
        <v>2.57</v>
      </c>
      <c r="L123" s="5"/>
      <c r="M123" s="5">
        <f t="shared" si="641"/>
        <v>0</v>
      </c>
      <c r="N123" s="5"/>
      <c r="O123" s="5">
        <f>N123*D123*E123*F123*H123*$O$12</f>
        <v>0</v>
      </c>
      <c r="P123" s="11"/>
      <c r="Q123" s="5">
        <f>P123*D123*E123*F123*H123*$Q$12</f>
        <v>0</v>
      </c>
      <c r="R123" s="5"/>
      <c r="S123" s="5">
        <f>SUM(R123*D123*E123*F123*H123*$S$12)</f>
        <v>0</v>
      </c>
      <c r="T123" s="11"/>
      <c r="U123" s="11">
        <f>SUM(T123*D123*E123*F123*H123*$U$12)</f>
        <v>0</v>
      </c>
      <c r="V123" s="5"/>
      <c r="W123" s="5">
        <f t="shared" si="642"/>
        <v>0</v>
      </c>
      <c r="X123" s="5"/>
      <c r="Y123" s="5">
        <f>SUM(X123*D123*E123*F123*H123*$Y$12)</f>
        <v>0</v>
      </c>
      <c r="Z123" s="5"/>
      <c r="AA123" s="5">
        <f>SUM(Z123*D123*E123*F123*H123*$AA$12)</f>
        <v>0</v>
      </c>
      <c r="AB123" s="5"/>
      <c r="AC123" s="5">
        <f>SUM(AB123*D123*E123*F123*I123*$AC$12)</f>
        <v>0</v>
      </c>
      <c r="AD123" s="11"/>
      <c r="AE123" s="5">
        <f>SUM(AD123*D123*E123*F123*I123*$AE$12)</f>
        <v>0</v>
      </c>
      <c r="AF123" s="5"/>
      <c r="AG123" s="5">
        <f>SUM(AF123*D123*E123*F123*H123*$AG$12)</f>
        <v>0</v>
      </c>
      <c r="AH123" s="11"/>
      <c r="AI123" s="11">
        <f>SUM(AH123*D123*E123*F123*H123*$AI$12)</f>
        <v>0</v>
      </c>
      <c r="AJ123" s="5"/>
      <c r="AK123" s="5">
        <f>SUM(AJ123*D123*E123*F123*H123*$AK$12)</f>
        <v>0</v>
      </c>
      <c r="AL123" s="5"/>
      <c r="AM123" s="5">
        <f>SUM(AL123*D123*E123*F123*H123*$AM$12)</f>
        <v>0</v>
      </c>
      <c r="AN123" s="5"/>
      <c r="AO123" s="5">
        <f>SUM(D123*E123*F123*H123*AN123*$AO$12)</f>
        <v>0</v>
      </c>
      <c r="AP123" s="5"/>
      <c r="AQ123" s="5">
        <f>SUM(AP123*D123*E123*F123*H123*$AQ$12)</f>
        <v>0</v>
      </c>
      <c r="AR123" s="5"/>
      <c r="AS123" s="5">
        <f>SUM(AR123*D123*E123*F123*H123*$AS$12)</f>
        <v>0</v>
      </c>
      <c r="AT123" s="5"/>
      <c r="AU123" s="5">
        <f>SUM(AT123*D123*E123*F123*H123*$AU$12)</f>
        <v>0</v>
      </c>
      <c r="AV123" s="5"/>
      <c r="AW123" s="5">
        <f>SUM(AV123*D123*E123*F123*H123*$AW$12)</f>
        <v>0</v>
      </c>
      <c r="AX123" s="5"/>
      <c r="AY123" s="5">
        <f>SUM(AX123*D123*E123*F123*H123*$AY$12)</f>
        <v>0</v>
      </c>
      <c r="AZ123" s="5"/>
      <c r="BA123" s="5">
        <f>SUM(AZ123*D123*E123*F123*H123*$BA$12)</f>
        <v>0</v>
      </c>
      <c r="BB123" s="5"/>
      <c r="BC123" s="5">
        <f>SUM(BB123*D123*E123*F123*H123*$BC$12)</f>
        <v>0</v>
      </c>
      <c r="BD123" s="5"/>
      <c r="BE123" s="5">
        <f>BD123*D123*E123*F123*H123*$BE$12</f>
        <v>0</v>
      </c>
      <c r="BF123" s="5"/>
      <c r="BG123" s="5">
        <f>BF123*D123*E123*F123*H123*$BG$12</f>
        <v>0</v>
      </c>
      <c r="BH123" s="5"/>
      <c r="BI123" s="5">
        <f>BH123*D123*E123*F123*H123*$BI$12</f>
        <v>0</v>
      </c>
      <c r="BJ123" s="5"/>
      <c r="BK123" s="5">
        <f>SUM(BJ123*D123*E123*F123*H123*$BK$12)</f>
        <v>0</v>
      </c>
      <c r="BL123" s="5"/>
      <c r="BM123" s="5">
        <f>SUM(BL123*D123*E123*F123*H123*$BM$12)</f>
        <v>0</v>
      </c>
      <c r="BN123" s="5"/>
      <c r="BO123" s="5">
        <f>SUM(BN123*D123*E123*F123*H123*$BO$12)</f>
        <v>0</v>
      </c>
      <c r="BP123" s="5"/>
      <c r="BQ123" s="5">
        <f>SUM(BP123*D123*E123*F123*H123*$BQ$12)</f>
        <v>0</v>
      </c>
      <c r="BR123" s="5"/>
      <c r="BS123" s="5">
        <f>SUM(BR123*D123*E123*F123*H123*$BS$12)</f>
        <v>0</v>
      </c>
      <c r="BT123" s="5"/>
      <c r="BU123" s="5">
        <f>BT123*D123*E123*F123*H123*$BU$12</f>
        <v>0</v>
      </c>
      <c r="BV123" s="5"/>
      <c r="BW123" s="5">
        <f>SUM(BV123*D123*E123*F123*H123*$BW$12)</f>
        <v>0</v>
      </c>
      <c r="BX123" s="5"/>
      <c r="BY123" s="5">
        <f>SUM(BX123*D123*E123*F123*H123*$BY$12)</f>
        <v>0</v>
      </c>
      <c r="BZ123" s="5"/>
      <c r="CA123" s="5">
        <f>SUM(BZ123*D123*E123*F123*H123*$CA$12)</f>
        <v>0</v>
      </c>
      <c r="CB123" s="5"/>
      <c r="CC123" s="5">
        <f>SUM(CB123*D123*E123*F123*H123*$CC$12)</f>
        <v>0</v>
      </c>
      <c r="CD123" s="5"/>
      <c r="CE123" s="5">
        <f>CD123*D123*E123*F123*H123*$CE$12</f>
        <v>0</v>
      </c>
      <c r="CF123" s="5"/>
      <c r="CG123" s="5">
        <f>SUM(CF123*D123*E123*F123*H123*$CG$12)</f>
        <v>0</v>
      </c>
      <c r="CH123" s="5"/>
      <c r="CI123" s="5">
        <f>SUM(CH123*D123*E123*F123*I123*$CI$12)</f>
        <v>0</v>
      </c>
      <c r="CJ123" s="5"/>
      <c r="CK123" s="5">
        <f>SUM(CJ123*D123*E123*F123*I123*$CK$12)</f>
        <v>0</v>
      </c>
      <c r="CL123" s="5"/>
      <c r="CM123" s="5">
        <f>SUM(CL123*D123*E123*F123*I123*$CM$12)</f>
        <v>0</v>
      </c>
      <c r="CN123" s="5"/>
      <c r="CO123" s="5">
        <f>SUM(CN123*D123*E123*F123*I123*$CO$12)</f>
        <v>0</v>
      </c>
      <c r="CP123" s="11"/>
      <c r="CQ123" s="5">
        <f>SUM(CP123*D123*E123*F123*I123*$CQ$12)</f>
        <v>0</v>
      </c>
      <c r="CR123" s="5"/>
      <c r="CS123" s="5">
        <f>SUM(CR123*D123*E123*F123*I123*$CS$12)</f>
        <v>0</v>
      </c>
      <c r="CT123" s="5"/>
      <c r="CU123" s="5">
        <f>SUM(CT123*D123*E123*F123*I123*$CU$12)</f>
        <v>0</v>
      </c>
      <c r="CV123" s="5"/>
      <c r="CW123" s="5">
        <f>SUM(CV123*D123*E123*F123*I123*$CW$12)</f>
        <v>0</v>
      </c>
      <c r="CX123" s="5"/>
      <c r="CY123" s="5">
        <f>SUM(CX123*D123*E123*F123*I123*$CY$12)</f>
        <v>0</v>
      </c>
      <c r="CZ123" s="5"/>
      <c r="DA123" s="5">
        <f>SUM(CZ123*D123*E123*F123*I123*$DA$12)</f>
        <v>0</v>
      </c>
      <c r="DB123" s="5"/>
      <c r="DC123" s="5">
        <f>SUM(DB123*D123*E123*F123*I123*$DC$12)</f>
        <v>0</v>
      </c>
      <c r="DD123" s="5"/>
      <c r="DE123" s="5">
        <f>SUM(DD123*D123*E123*F123*I123*$DE$12)</f>
        <v>0</v>
      </c>
      <c r="DF123" s="5"/>
      <c r="DG123" s="5">
        <f>SUM(DF123*D123*E123*F123*I123*$DG$12)</f>
        <v>0</v>
      </c>
      <c r="DH123" s="5"/>
      <c r="DI123" s="5">
        <f>SUM(DH123*D123*E123*F123*I123*$DI$12)</f>
        <v>0</v>
      </c>
      <c r="DJ123" s="5"/>
      <c r="DK123" s="5">
        <f>SUM(DJ123*D123*E123*F123*I123*$DK$12)</f>
        <v>0</v>
      </c>
      <c r="DL123" s="5"/>
      <c r="DM123" s="5">
        <f>DL123*D123*E123*F123*I123*$DM$12</f>
        <v>0</v>
      </c>
      <c r="DN123" s="11"/>
      <c r="DO123" s="5">
        <f>SUM(DN123*D123*E123*F123*I123*$DO$12)</f>
        <v>0</v>
      </c>
      <c r="DP123" s="5"/>
      <c r="DQ123" s="5">
        <f>SUM(DP123*D123*E123*F123*I123*$DQ$12)</f>
        <v>0</v>
      </c>
      <c r="DR123" s="5"/>
      <c r="DS123" s="5">
        <f>SUM(DR123*D123*E123*F123*J123*$DS$12)</f>
        <v>0</v>
      </c>
      <c r="DT123" s="5"/>
      <c r="DU123" s="5">
        <f>SUM(DT123*D123*E123*F123*K123*$DU$12)</f>
        <v>0</v>
      </c>
      <c r="DV123" s="5"/>
      <c r="DW123" s="5">
        <f>SUM(DV123*D123*E123*F123*H123*$DW$12)</f>
        <v>0</v>
      </c>
      <c r="DX123" s="11"/>
      <c r="DY123" s="5">
        <f>SUM(DX123*D123*E123*F123*H123*$DY$12)</f>
        <v>0</v>
      </c>
      <c r="DZ123" s="5"/>
      <c r="EA123" s="5">
        <f>SUM(DZ123*D123*E123*F123*H123*$EA$12)</f>
        <v>0</v>
      </c>
      <c r="EB123" s="5"/>
      <c r="EC123" s="5">
        <f>SUM(EB123*D123*E123*F123*H123*$EC$12)</f>
        <v>0</v>
      </c>
      <c r="ED123" s="5"/>
      <c r="EE123" s="5">
        <f t="shared" si="767"/>
        <v>0</v>
      </c>
      <c r="EF123" s="107"/>
      <c r="EG123" s="106">
        <f t="shared" si="577"/>
        <v>0</v>
      </c>
      <c r="EH123" s="108">
        <f t="shared" si="578"/>
        <v>0</v>
      </c>
      <c r="EI123" s="108">
        <f t="shared" si="578"/>
        <v>0</v>
      </c>
    </row>
    <row r="124" spans="1:139" s="17" customFormat="1" ht="30" x14ac:dyDescent="0.25">
      <c r="A124" s="19"/>
      <c r="B124" s="19">
        <v>81</v>
      </c>
      <c r="C124" s="10" t="s">
        <v>272</v>
      </c>
      <c r="D124" s="9">
        <v>11480</v>
      </c>
      <c r="E124" s="4">
        <v>2.1800000000000002</v>
      </c>
      <c r="F124" s="6">
        <v>1</v>
      </c>
      <c r="G124" s="6"/>
      <c r="H124" s="9">
        <v>1.4</v>
      </c>
      <c r="I124" s="9">
        <v>1.68</v>
      </c>
      <c r="J124" s="9">
        <v>2.23</v>
      </c>
      <c r="K124" s="9">
        <v>2.57</v>
      </c>
      <c r="L124" s="5"/>
      <c r="M124" s="5">
        <f t="shared" si="641"/>
        <v>0</v>
      </c>
      <c r="N124" s="5"/>
      <c r="O124" s="5">
        <f>N124*D124*E124*F124*H124*$O$12</f>
        <v>0</v>
      </c>
      <c r="P124" s="11"/>
      <c r="Q124" s="5">
        <f>P124*D124*E124*F124*H124*$Q$12</f>
        <v>0</v>
      </c>
      <c r="R124" s="5"/>
      <c r="S124" s="5">
        <f>SUM(R124*D124*E124*F124*H124*$S$12)</f>
        <v>0</v>
      </c>
      <c r="T124" s="11"/>
      <c r="U124" s="11">
        <f>SUM(T124*D124*E124*F124*H124*$U$12)</f>
        <v>0</v>
      </c>
      <c r="V124" s="5"/>
      <c r="W124" s="5">
        <f t="shared" si="642"/>
        <v>0</v>
      </c>
      <c r="X124" s="5"/>
      <c r="Y124" s="5">
        <f>SUM(X124*D124*E124*F124*H124*$Y$12)</f>
        <v>0</v>
      </c>
      <c r="Z124" s="5"/>
      <c r="AA124" s="5">
        <f>SUM(Z124*D124*E124*F124*H124*$AA$12)</f>
        <v>0</v>
      </c>
      <c r="AB124" s="5"/>
      <c r="AC124" s="5">
        <f>SUM(AB124*D124*E124*F124*I124*$AC$12)</f>
        <v>0</v>
      </c>
      <c r="AD124" s="11"/>
      <c r="AE124" s="5">
        <f>SUM(AD124*D124*E124*F124*I124*$AE$12)</f>
        <v>0</v>
      </c>
      <c r="AF124" s="5"/>
      <c r="AG124" s="5">
        <f>SUM(AF124*D124*E124*F124*H124*$AG$12)</f>
        <v>0</v>
      </c>
      <c r="AH124" s="11"/>
      <c r="AI124" s="11">
        <f>SUM(AH124*D124*E124*F124*H124*$AI$12)</f>
        <v>0</v>
      </c>
      <c r="AJ124" s="5"/>
      <c r="AK124" s="5">
        <f>SUM(AJ124*D124*E124*F124*H124*$AK$12)</f>
        <v>0</v>
      </c>
      <c r="AL124" s="5"/>
      <c r="AM124" s="5">
        <f>SUM(AL124*D124*E124*F124*H124*$AM$12)</f>
        <v>0</v>
      </c>
      <c r="AN124" s="5"/>
      <c r="AO124" s="5">
        <f>SUM(D124*E124*F124*H124*AN124*$AO$12)</f>
        <v>0</v>
      </c>
      <c r="AP124" s="5"/>
      <c r="AQ124" s="5">
        <f>SUM(AP124*D124*E124*F124*H124*$AQ$12)</f>
        <v>0</v>
      </c>
      <c r="AR124" s="5"/>
      <c r="AS124" s="5">
        <f>SUM(AR124*D124*E124*F124*H124*$AS$12)</f>
        <v>0</v>
      </c>
      <c r="AT124" s="5"/>
      <c r="AU124" s="5">
        <f>SUM(AT124*D124*E124*F124*H124*$AU$12)</f>
        <v>0</v>
      </c>
      <c r="AV124" s="5"/>
      <c r="AW124" s="5">
        <f>SUM(AV124*D124*E124*F124*H124*$AW$12)</f>
        <v>0</v>
      </c>
      <c r="AX124" s="5"/>
      <c r="AY124" s="5">
        <f>SUM(AX124*D124*E124*F124*H124*$AY$12)</f>
        <v>0</v>
      </c>
      <c r="AZ124" s="5"/>
      <c r="BA124" s="5">
        <f>SUM(AZ124*D124*E124*F124*H124*$BA$12)</f>
        <v>0</v>
      </c>
      <c r="BB124" s="5"/>
      <c r="BC124" s="5">
        <f>SUM(BB124*D124*E124*F124*H124*$BC$12)</f>
        <v>0</v>
      </c>
      <c r="BD124" s="5"/>
      <c r="BE124" s="5">
        <f>BD124*D124*E124*F124*H124*$BE$12</f>
        <v>0</v>
      </c>
      <c r="BF124" s="5"/>
      <c r="BG124" s="5">
        <f>BF124*D124*E124*F124*H124*$BG$12</f>
        <v>0</v>
      </c>
      <c r="BH124" s="5"/>
      <c r="BI124" s="5">
        <f>BH124*D124*E124*F124*H124*$BI$12</f>
        <v>0</v>
      </c>
      <c r="BJ124" s="5"/>
      <c r="BK124" s="5">
        <f>SUM(BJ124*D124*E124*F124*H124*$BK$12)</f>
        <v>0</v>
      </c>
      <c r="BL124" s="5"/>
      <c r="BM124" s="5">
        <f>SUM(BL124*D124*E124*F124*H124*$BM$12)</f>
        <v>0</v>
      </c>
      <c r="BN124" s="5"/>
      <c r="BO124" s="5">
        <f>SUM(BN124*D124*E124*F124*H124*$BO$12)</f>
        <v>0</v>
      </c>
      <c r="BP124" s="5"/>
      <c r="BQ124" s="5">
        <f>SUM(BP124*D124*E124*F124*H124*$BQ$12)</f>
        <v>0</v>
      </c>
      <c r="BR124" s="5"/>
      <c r="BS124" s="5">
        <f>SUM(BR124*D124*E124*F124*H124*$BS$12)</f>
        <v>0</v>
      </c>
      <c r="BT124" s="5"/>
      <c r="BU124" s="5">
        <f>BT124*D124*E124*F124*H124*$BU$12</f>
        <v>0</v>
      </c>
      <c r="BV124" s="5"/>
      <c r="BW124" s="5">
        <f>SUM(BV124*D124*E124*F124*H124*$BW$12)</f>
        <v>0</v>
      </c>
      <c r="BX124" s="5"/>
      <c r="BY124" s="5">
        <f>SUM(BX124*D124*E124*F124*H124*$BY$12)</f>
        <v>0</v>
      </c>
      <c r="BZ124" s="5"/>
      <c r="CA124" s="5">
        <f>SUM(BZ124*D124*E124*F124*H124*$CA$12)</f>
        <v>0</v>
      </c>
      <c r="CB124" s="5"/>
      <c r="CC124" s="5">
        <f>SUM(CB124*D124*E124*F124*H124*$CC$12)</f>
        <v>0</v>
      </c>
      <c r="CD124" s="5"/>
      <c r="CE124" s="5">
        <f>CD124*D124*E124*F124*H124*$CE$12</f>
        <v>0</v>
      </c>
      <c r="CF124" s="7"/>
      <c r="CG124" s="5">
        <f>SUM(CF124*D124*E124*F124*H124*$CG$12)</f>
        <v>0</v>
      </c>
      <c r="CH124" s="5"/>
      <c r="CI124" s="5">
        <f>SUM(CH124*D124*E124*F124*I124*$CI$12)</f>
        <v>0</v>
      </c>
      <c r="CJ124" s="5"/>
      <c r="CK124" s="5">
        <f>SUM(CJ124*D124*E124*F124*I124*$CK$12)</f>
        <v>0</v>
      </c>
      <c r="CL124" s="5"/>
      <c r="CM124" s="5">
        <f>SUM(CL124*D124*E124*F124*I124*$CM$12)</f>
        <v>0</v>
      </c>
      <c r="CN124" s="5"/>
      <c r="CO124" s="5">
        <f>SUM(CN124*D124*E124*F124*I124*$CO$12)</f>
        <v>0</v>
      </c>
      <c r="CP124" s="11"/>
      <c r="CQ124" s="5">
        <f>SUM(CP124*D124*E124*F124*I124*$CQ$12)</f>
        <v>0</v>
      </c>
      <c r="CR124" s="5"/>
      <c r="CS124" s="5">
        <f>SUM(CR124*D124*E124*F124*I124*$CS$12)</f>
        <v>0</v>
      </c>
      <c r="CT124" s="5"/>
      <c r="CU124" s="5">
        <f>SUM(CT124*D124*E124*F124*I124*$CU$12)</f>
        <v>0</v>
      </c>
      <c r="CV124" s="5"/>
      <c r="CW124" s="5">
        <f>SUM(CV124*D124*E124*F124*I124*$CW$12)</f>
        <v>0</v>
      </c>
      <c r="CX124" s="5"/>
      <c r="CY124" s="5">
        <f>SUM(CX124*D124*E124*F124*I124*$CY$12)</f>
        <v>0</v>
      </c>
      <c r="CZ124" s="5"/>
      <c r="DA124" s="5">
        <f>SUM(CZ124*D124*E124*F124*I124*$DA$12)</f>
        <v>0</v>
      </c>
      <c r="DB124" s="5">
        <v>1</v>
      </c>
      <c r="DC124" s="5">
        <f>SUM(DB124*D124*E124*F124*I124*$DC$12)</f>
        <v>42044.351999999999</v>
      </c>
      <c r="DD124" s="5"/>
      <c r="DE124" s="5">
        <f>SUM(DD124*D124*E124*F124*I124*$DE$12)</f>
        <v>0</v>
      </c>
      <c r="DF124" s="5"/>
      <c r="DG124" s="5">
        <f>SUM(DF124*D124*E124*F124*I124*$DG$12)</f>
        <v>0</v>
      </c>
      <c r="DH124" s="5"/>
      <c r="DI124" s="5">
        <f>SUM(DH124*D124*E124*F124*I124*$DI$12)</f>
        <v>0</v>
      </c>
      <c r="DJ124" s="5"/>
      <c r="DK124" s="5">
        <f>SUM(DJ124*D124*E124*F124*I124*$DK$12)</f>
        <v>0</v>
      </c>
      <c r="DL124" s="5"/>
      <c r="DM124" s="5">
        <f>DL124*D124*E124*F124*I124*$DM$12</f>
        <v>0</v>
      </c>
      <c r="DN124" s="11"/>
      <c r="DO124" s="5">
        <f>SUM(DN124*D124*E124*F124*I124*$DO$12)</f>
        <v>0</v>
      </c>
      <c r="DP124" s="5"/>
      <c r="DQ124" s="5">
        <f>SUM(DP124*D124*E124*F124*I124*$DQ$12)</f>
        <v>0</v>
      </c>
      <c r="DR124" s="5"/>
      <c r="DS124" s="5">
        <f>SUM(DR124*D124*E124*F124*J124*$DS$12)</f>
        <v>0</v>
      </c>
      <c r="DT124" s="5"/>
      <c r="DU124" s="5">
        <f>SUM(DT124*D124*E124*F124*K124*$DU$12)</f>
        <v>0</v>
      </c>
      <c r="DV124" s="5"/>
      <c r="DW124" s="5">
        <f>SUM(DV124*D124*E124*F124*H124*$DW$12)</f>
        <v>0</v>
      </c>
      <c r="DX124" s="11"/>
      <c r="DY124" s="5">
        <f>SUM(DX124*D124*E124*F124*H124*$DY$12)</f>
        <v>0</v>
      </c>
      <c r="DZ124" s="5"/>
      <c r="EA124" s="5">
        <f>SUM(DZ124*D124*E124*F124*H124*$EA$12)</f>
        <v>0</v>
      </c>
      <c r="EB124" s="5"/>
      <c r="EC124" s="5">
        <f>SUM(EB124*D124*E124*F124*H124*$EC$12)</f>
        <v>0</v>
      </c>
      <c r="ED124" s="5"/>
      <c r="EE124" s="5">
        <f t="shared" si="767"/>
        <v>0</v>
      </c>
      <c r="EF124" s="107"/>
      <c r="EG124" s="106">
        <f t="shared" si="577"/>
        <v>0</v>
      </c>
      <c r="EH124" s="108">
        <f t="shared" si="578"/>
        <v>1</v>
      </c>
      <c r="EI124" s="108">
        <f t="shared" si="578"/>
        <v>42044.351999999999</v>
      </c>
    </row>
    <row r="125" spans="1:139" s="17" customFormat="1" ht="30" x14ac:dyDescent="0.25">
      <c r="A125" s="19"/>
      <c r="B125" s="19">
        <v>82</v>
      </c>
      <c r="C125" s="10" t="s">
        <v>273</v>
      </c>
      <c r="D125" s="9">
        <v>11480</v>
      </c>
      <c r="E125" s="4">
        <v>4.3099999999999996</v>
      </c>
      <c r="F125" s="6">
        <v>1</v>
      </c>
      <c r="G125" s="6"/>
      <c r="H125" s="9">
        <v>1.4</v>
      </c>
      <c r="I125" s="9">
        <v>1.68</v>
      </c>
      <c r="J125" s="9">
        <v>2.23</v>
      </c>
      <c r="K125" s="9">
        <v>2.57</v>
      </c>
      <c r="L125" s="5"/>
      <c r="M125" s="5">
        <f t="shared" si="641"/>
        <v>0</v>
      </c>
      <c r="N125" s="5"/>
      <c r="O125" s="5">
        <f>N125*D125*E125*F125*H125*$O$12</f>
        <v>0</v>
      </c>
      <c r="P125" s="11"/>
      <c r="Q125" s="5">
        <f>P125*D125*E125*F125*H125*$Q$12</f>
        <v>0</v>
      </c>
      <c r="R125" s="5"/>
      <c r="S125" s="5">
        <f>SUM(R125*D125*E125*F125*H125*$S$12)</f>
        <v>0</v>
      </c>
      <c r="T125" s="11"/>
      <c r="U125" s="11">
        <f>SUM(T125*D125*E125*F125*H125*$U$12)</f>
        <v>0</v>
      </c>
      <c r="V125" s="5"/>
      <c r="W125" s="5">
        <f t="shared" si="642"/>
        <v>0</v>
      </c>
      <c r="X125" s="5"/>
      <c r="Y125" s="5">
        <f>SUM(X125*D125*E125*F125*H125*$Y$12)</f>
        <v>0</v>
      </c>
      <c r="Z125" s="5"/>
      <c r="AA125" s="5">
        <f>SUM(Z125*D125*E125*F125*H125*$AA$12)</f>
        <v>0</v>
      </c>
      <c r="AB125" s="5"/>
      <c r="AC125" s="5">
        <f>SUM(AB125*D125*E125*F125*I125*$AC$12)</f>
        <v>0</v>
      </c>
      <c r="AD125" s="11"/>
      <c r="AE125" s="5">
        <f>SUM(AD125*D125*E125*F125*I125*$AE$12)</f>
        <v>0</v>
      </c>
      <c r="AF125" s="5">
        <v>110</v>
      </c>
      <c r="AG125" s="5">
        <f>SUM(AF125*D125*E125*F125*H125*$AG$12)</f>
        <v>7619735.1999999983</v>
      </c>
      <c r="AH125" s="11"/>
      <c r="AI125" s="11">
        <f>SUM(AH125*D125*E125*F125*H125*$AI$12)</f>
        <v>0</v>
      </c>
      <c r="AJ125" s="5"/>
      <c r="AK125" s="5">
        <f>SUM(AJ125*D125*E125*F125*H125*$AK$12)</f>
        <v>0</v>
      </c>
      <c r="AL125" s="5"/>
      <c r="AM125" s="5">
        <f>SUM(AL125*D125*E125*F125*H125*$AM$12)</f>
        <v>0</v>
      </c>
      <c r="AN125" s="5"/>
      <c r="AO125" s="5">
        <f>SUM(D125*E125*F125*H125*AN125*$AO$12)</f>
        <v>0</v>
      </c>
      <c r="AP125" s="5"/>
      <c r="AQ125" s="5">
        <f>SUM(AP125*D125*E125*F125*H125*$AQ$12)</f>
        <v>0</v>
      </c>
      <c r="AR125" s="5"/>
      <c r="AS125" s="5">
        <f>SUM(AR125*D125*E125*F125*H125*$AS$12)</f>
        <v>0</v>
      </c>
      <c r="AT125" s="5">
        <v>40</v>
      </c>
      <c r="AU125" s="5">
        <f>SUM(AT125*D125*E125*F125*H125*$AU$12)</f>
        <v>2770812.7999999993</v>
      </c>
      <c r="AV125" s="5"/>
      <c r="AW125" s="5">
        <f>SUM(AV125*D125*E125*F125*H125*$AW$12)</f>
        <v>0</v>
      </c>
      <c r="AX125" s="5"/>
      <c r="AY125" s="5">
        <f>SUM(AX125*D125*E125*F125*H125*$AY$12)</f>
        <v>0</v>
      </c>
      <c r="AZ125" s="5"/>
      <c r="BA125" s="5">
        <f>SUM(AZ125*D125*E125*F125*H125*$BA$12)</f>
        <v>0</v>
      </c>
      <c r="BB125" s="5"/>
      <c r="BC125" s="5">
        <f>SUM(BB125*D125*E125*F125*H125*$BC$12)</f>
        <v>0</v>
      </c>
      <c r="BD125" s="5"/>
      <c r="BE125" s="5">
        <f>BD125*D125*E125*F125*H125*$BE$12</f>
        <v>0</v>
      </c>
      <c r="BF125" s="5"/>
      <c r="BG125" s="5">
        <f>BF125*D125*E125*F125*H125*$BG$12</f>
        <v>0</v>
      </c>
      <c r="BH125" s="5"/>
      <c r="BI125" s="5">
        <f>BH125*D125*E125*F125*H125*$BI$12</f>
        <v>0</v>
      </c>
      <c r="BJ125" s="5"/>
      <c r="BK125" s="5">
        <f>SUM(BJ125*D125*E125*F125*H125*$BK$12)</f>
        <v>0</v>
      </c>
      <c r="BL125" s="5"/>
      <c r="BM125" s="5">
        <f>SUM(BL125*D125*E125*F125*H125*$BM$12)</f>
        <v>0</v>
      </c>
      <c r="BN125" s="5"/>
      <c r="BO125" s="5">
        <f>SUM(BN125*D125*E125*F125*H125*$BO$12)</f>
        <v>0</v>
      </c>
      <c r="BP125" s="5"/>
      <c r="BQ125" s="5">
        <f>SUM(BP125*D125*E125*F125*H125*$BQ$12)</f>
        <v>0</v>
      </c>
      <c r="BR125" s="5"/>
      <c r="BS125" s="5">
        <f>SUM(BR125*D125*E125*F125*H125*$BS$12)</f>
        <v>0</v>
      </c>
      <c r="BT125" s="5"/>
      <c r="BU125" s="5">
        <f>BT125*D125*E125*F125*H125*$BU$12</f>
        <v>0</v>
      </c>
      <c r="BV125" s="5"/>
      <c r="BW125" s="5">
        <f>SUM(BV125*D125*E125*F125*H125*$BW$12)</f>
        <v>0</v>
      </c>
      <c r="BX125" s="5"/>
      <c r="BY125" s="5">
        <f>SUM(BX125*D125*E125*F125*H125*$BY$12)</f>
        <v>0</v>
      </c>
      <c r="BZ125" s="5"/>
      <c r="CA125" s="5">
        <f>SUM(BZ125*D125*E125*F125*H125*$CA$12)</f>
        <v>0</v>
      </c>
      <c r="CB125" s="5"/>
      <c r="CC125" s="5">
        <f>SUM(CB125*D125*E125*F125*H125*$CC$12)</f>
        <v>0</v>
      </c>
      <c r="CD125" s="5"/>
      <c r="CE125" s="5">
        <f>CD125*D125*E125*F125*H125*$CE$12</f>
        <v>0</v>
      </c>
      <c r="CF125" s="7"/>
      <c r="CG125" s="5">
        <f>SUM(CF125*D125*E125*F125*H125*$CG$12)</f>
        <v>0</v>
      </c>
      <c r="CH125" s="5"/>
      <c r="CI125" s="5">
        <f>SUM(CH125*D125*E125*F125*I125*$CI$12)</f>
        <v>0</v>
      </c>
      <c r="CJ125" s="5"/>
      <c r="CK125" s="5">
        <f>SUM(CJ125*D125*E125*F125*I125*$CK$12)</f>
        <v>0</v>
      </c>
      <c r="CL125" s="5"/>
      <c r="CM125" s="5">
        <f>SUM(CL125*D125*E125*F125*I125*$CM$12)</f>
        <v>0</v>
      </c>
      <c r="CN125" s="5"/>
      <c r="CO125" s="5">
        <f>SUM(CN125*D125*E125*F125*I125*$CO$12)</f>
        <v>0</v>
      </c>
      <c r="CP125" s="11"/>
      <c r="CQ125" s="5">
        <f>SUM(CP125*D125*E125*F125*I125*$CQ$12)</f>
        <v>0</v>
      </c>
      <c r="CR125" s="5"/>
      <c r="CS125" s="5">
        <f>SUM(CR125*D125*E125*F125*I125*$CS$12)</f>
        <v>0</v>
      </c>
      <c r="CT125" s="5"/>
      <c r="CU125" s="5">
        <f>SUM(CT125*D125*E125*F125*I125*$CU$12)</f>
        <v>0</v>
      </c>
      <c r="CV125" s="5"/>
      <c r="CW125" s="5">
        <f>SUM(CV125*D125*E125*F125*I125*$CW$12)</f>
        <v>0</v>
      </c>
      <c r="CX125" s="5"/>
      <c r="CY125" s="5">
        <f>SUM(CX125*D125*E125*F125*I125*$CY$12)</f>
        <v>0</v>
      </c>
      <c r="CZ125" s="5"/>
      <c r="DA125" s="5">
        <f>SUM(CZ125*D125*E125*F125*I125*$DA$12)</f>
        <v>0</v>
      </c>
      <c r="DB125" s="5">
        <v>1</v>
      </c>
      <c r="DC125" s="5">
        <f>SUM(DB125*D125*E125*F125*I125*$DC$12)</f>
        <v>83124.383999999991</v>
      </c>
      <c r="DD125" s="5"/>
      <c r="DE125" s="5">
        <f>SUM(DD125*D125*E125*F125*I125*$DE$12)</f>
        <v>0</v>
      </c>
      <c r="DF125" s="5"/>
      <c r="DG125" s="5">
        <f>SUM(DF125*D125*E125*F125*I125*$DG$12)</f>
        <v>0</v>
      </c>
      <c r="DH125" s="5"/>
      <c r="DI125" s="5">
        <f>SUM(DH125*D125*E125*F125*I125*$DI$12)</f>
        <v>0</v>
      </c>
      <c r="DJ125" s="5"/>
      <c r="DK125" s="5">
        <f>SUM(DJ125*D125*E125*F125*I125*$DK$12)</f>
        <v>0</v>
      </c>
      <c r="DL125" s="5"/>
      <c r="DM125" s="5">
        <f>DL125*D125*E125*F125*I125*$DM$12</f>
        <v>0</v>
      </c>
      <c r="DN125" s="11"/>
      <c r="DO125" s="5">
        <f>SUM(DN125*D125*E125*F125*I125*$DO$12)</f>
        <v>0</v>
      </c>
      <c r="DP125" s="5"/>
      <c r="DQ125" s="5">
        <f>SUM(DP125*D125*E125*F125*I125*$DQ$12)</f>
        <v>0</v>
      </c>
      <c r="DR125" s="5"/>
      <c r="DS125" s="5">
        <f>SUM(DR125*D125*E125*F125*J125*$DS$12)</f>
        <v>0</v>
      </c>
      <c r="DT125" s="5"/>
      <c r="DU125" s="5">
        <f>SUM(DT125*D125*E125*F125*K125*$DU$12)</f>
        <v>0</v>
      </c>
      <c r="DV125" s="5"/>
      <c r="DW125" s="5">
        <f>SUM(DV125*D125*E125*F125*H125*$DW$12)</f>
        <v>0</v>
      </c>
      <c r="DX125" s="11"/>
      <c r="DY125" s="5">
        <f>SUM(DX125*D125*E125*F125*H125*$DY$12)</f>
        <v>0</v>
      </c>
      <c r="DZ125" s="5"/>
      <c r="EA125" s="5">
        <f>SUM(DZ125*D125*E125*F125*H125*$EA$12)</f>
        <v>0</v>
      </c>
      <c r="EB125" s="5"/>
      <c r="EC125" s="5">
        <f>SUM(EB125*D125*E125*F125*H125*$EC$12)</f>
        <v>0</v>
      </c>
      <c r="ED125" s="5"/>
      <c r="EE125" s="5">
        <f t="shared" si="767"/>
        <v>0</v>
      </c>
      <c r="EF125" s="107"/>
      <c r="EG125" s="106">
        <f t="shared" si="577"/>
        <v>0</v>
      </c>
      <c r="EH125" s="108">
        <f t="shared" si="578"/>
        <v>151</v>
      </c>
      <c r="EI125" s="108">
        <f t="shared" si="578"/>
        <v>10473672.383999998</v>
      </c>
    </row>
    <row r="126" spans="1:139" s="109" customFormat="1" ht="14.25" x14ac:dyDescent="0.2">
      <c r="A126" s="50">
        <v>26</v>
      </c>
      <c r="B126" s="50"/>
      <c r="C126" s="54" t="s">
        <v>274</v>
      </c>
      <c r="D126" s="55">
        <v>11480</v>
      </c>
      <c r="E126" s="51">
        <v>0.98</v>
      </c>
      <c r="F126" s="46">
        <v>1</v>
      </c>
      <c r="G126" s="2"/>
      <c r="H126" s="55"/>
      <c r="I126" s="55"/>
      <c r="J126" s="55"/>
      <c r="K126" s="55">
        <v>2.57</v>
      </c>
      <c r="L126" s="7">
        <f>L127</f>
        <v>0</v>
      </c>
      <c r="M126" s="7">
        <f t="shared" ref="M126:DK126" si="894">SUM(M127)</f>
        <v>0</v>
      </c>
      <c r="N126" s="7">
        <f t="shared" ref="N126" si="895">N127</f>
        <v>0</v>
      </c>
      <c r="O126" s="7">
        <f>SUM(O127)</f>
        <v>0</v>
      </c>
      <c r="P126" s="40">
        <f t="shared" ref="P126" si="896">P127</f>
        <v>0</v>
      </c>
      <c r="Q126" s="7">
        <f>SUM(Q127)</f>
        <v>0</v>
      </c>
      <c r="R126" s="7">
        <f t="shared" ref="R126" si="897">R127</f>
        <v>0</v>
      </c>
      <c r="S126" s="7">
        <f>SUM(S127)</f>
        <v>0</v>
      </c>
      <c r="T126" s="52">
        <f t="shared" ref="T126" si="898">T127</f>
        <v>0</v>
      </c>
      <c r="U126" s="52">
        <f>SUM(U127)</f>
        <v>0</v>
      </c>
      <c r="V126" s="7">
        <f t="shared" ref="V126" si="899">V127</f>
        <v>0</v>
      </c>
      <c r="W126" s="7">
        <f t="shared" si="894"/>
        <v>0</v>
      </c>
      <c r="X126" s="7">
        <f t="shared" ref="X126" si="900">X127</f>
        <v>0</v>
      </c>
      <c r="Y126" s="7">
        <f t="shared" si="894"/>
        <v>0</v>
      </c>
      <c r="Z126" s="7">
        <f t="shared" ref="Z126" si="901">Z127</f>
        <v>0</v>
      </c>
      <c r="AA126" s="7">
        <f t="shared" si="894"/>
        <v>0</v>
      </c>
      <c r="AB126" s="7">
        <f t="shared" ref="AB126" si="902">AB127</f>
        <v>0</v>
      </c>
      <c r="AC126" s="7">
        <f t="shared" si="894"/>
        <v>0</v>
      </c>
      <c r="AD126" s="40">
        <f t="shared" ref="AD126" si="903">AD127</f>
        <v>0</v>
      </c>
      <c r="AE126" s="7">
        <f t="shared" si="894"/>
        <v>0</v>
      </c>
      <c r="AF126" s="7">
        <f t="shared" ref="AF126" si="904">AF127</f>
        <v>0</v>
      </c>
      <c r="AG126" s="7">
        <f t="shared" si="894"/>
        <v>0</v>
      </c>
      <c r="AH126" s="52">
        <f t="shared" ref="AH126" si="905">AH127</f>
        <v>0</v>
      </c>
      <c r="AI126" s="52">
        <f t="shared" ref="AI126" si="906">SUM(AI127)</f>
        <v>0</v>
      </c>
      <c r="AJ126" s="7">
        <f t="shared" ref="AJ126" si="907">AJ127</f>
        <v>0</v>
      </c>
      <c r="AK126" s="7">
        <f>SUM(AK127)</f>
        <v>0</v>
      </c>
      <c r="AL126" s="7">
        <f>SUM(AL127)</f>
        <v>0</v>
      </c>
      <c r="AM126" s="7">
        <f>SUM(AM127)</f>
        <v>0</v>
      </c>
      <c r="AN126" s="7">
        <f t="shared" ref="AN126" si="908">AN127</f>
        <v>0</v>
      </c>
      <c r="AO126" s="7">
        <f t="shared" si="894"/>
        <v>0</v>
      </c>
      <c r="AP126" s="7">
        <f t="shared" ref="AP126" si="909">AP127</f>
        <v>0</v>
      </c>
      <c r="AQ126" s="7">
        <f t="shared" si="894"/>
        <v>0</v>
      </c>
      <c r="AR126" s="7">
        <f t="shared" ref="AR126" si="910">AR127</f>
        <v>0</v>
      </c>
      <c r="AS126" s="7">
        <f t="shared" si="894"/>
        <v>0</v>
      </c>
      <c r="AT126" s="7">
        <f t="shared" ref="AT126" si="911">AT127</f>
        <v>0</v>
      </c>
      <c r="AU126" s="7">
        <f>SUM(AU127)</f>
        <v>0</v>
      </c>
      <c r="AV126" s="7">
        <f t="shared" ref="AV126" si="912">AV127</f>
        <v>0</v>
      </c>
      <c r="AW126" s="7">
        <f>SUM(AW127)</f>
        <v>0</v>
      </c>
      <c r="AX126" s="7">
        <f t="shared" ref="AX126" si="913">AX127</f>
        <v>0</v>
      </c>
      <c r="AY126" s="7">
        <f>SUM(AY127)</f>
        <v>0</v>
      </c>
      <c r="AZ126" s="7">
        <f t="shared" ref="AZ126" si="914">AZ127</f>
        <v>0</v>
      </c>
      <c r="BA126" s="7">
        <f>SUM(BA127)</f>
        <v>0</v>
      </c>
      <c r="BB126" s="7">
        <f t="shared" ref="BB126" si="915">BB127</f>
        <v>0</v>
      </c>
      <c r="BC126" s="7">
        <f>SUM(BC127)</f>
        <v>0</v>
      </c>
      <c r="BD126" s="7">
        <f t="shared" ref="BD126" si="916">BD127</f>
        <v>0</v>
      </c>
      <c r="BE126" s="7">
        <f>SUM(BE127)</f>
        <v>0</v>
      </c>
      <c r="BF126" s="7">
        <f t="shared" ref="BF126" si="917">BF127</f>
        <v>0</v>
      </c>
      <c r="BG126" s="7">
        <f>SUM(BG127)</f>
        <v>0</v>
      </c>
      <c r="BH126" s="7">
        <f t="shared" ref="BH126" si="918">BH127</f>
        <v>0</v>
      </c>
      <c r="BI126" s="7">
        <f>SUM(BI127)</f>
        <v>0</v>
      </c>
      <c r="BJ126" s="7">
        <f t="shared" ref="BJ126" si="919">BJ127</f>
        <v>0</v>
      </c>
      <c r="BK126" s="7">
        <f>SUM(BK127)</f>
        <v>0</v>
      </c>
      <c r="BL126" s="7">
        <f t="shared" ref="BL126" si="920">BL127</f>
        <v>0</v>
      </c>
      <c r="BM126" s="7">
        <f>SUM(BM127)</f>
        <v>0</v>
      </c>
      <c r="BN126" s="7">
        <f t="shared" ref="BN126" si="921">BN127</f>
        <v>0</v>
      </c>
      <c r="BO126" s="7">
        <f>SUM(BO127)</f>
        <v>0</v>
      </c>
      <c r="BP126" s="7">
        <f t="shared" ref="BP126" si="922">BP127</f>
        <v>0</v>
      </c>
      <c r="BQ126" s="7">
        <f>SUM(BQ127)</f>
        <v>0</v>
      </c>
      <c r="BR126" s="7">
        <f>BR127</f>
        <v>0</v>
      </c>
      <c r="BS126" s="7">
        <f>SUM(BS127)</f>
        <v>0</v>
      </c>
      <c r="BT126" s="7">
        <f t="shared" ref="BT126" si="923">BT127</f>
        <v>0</v>
      </c>
      <c r="BU126" s="7">
        <f>SUM(BU127)</f>
        <v>0</v>
      </c>
      <c r="BV126" s="7">
        <f t="shared" ref="BV126" si="924">BV127</f>
        <v>0</v>
      </c>
      <c r="BW126" s="7">
        <f>SUM(BW127)</f>
        <v>0</v>
      </c>
      <c r="BX126" s="7">
        <f t="shared" ref="BX126" si="925">BX127</f>
        <v>0</v>
      </c>
      <c r="BY126" s="7">
        <f>SUM(BY127)</f>
        <v>0</v>
      </c>
      <c r="BZ126" s="7">
        <f t="shared" ref="BZ126" si="926">BZ127</f>
        <v>0</v>
      </c>
      <c r="CA126" s="7">
        <f>SUM(CA127)</f>
        <v>0</v>
      </c>
      <c r="CB126" s="7">
        <f t="shared" ref="CB126" si="927">CB127</f>
        <v>0</v>
      </c>
      <c r="CC126" s="7">
        <f>SUM(CC127)</f>
        <v>0</v>
      </c>
      <c r="CD126" s="7">
        <f t="shared" ref="CD126" si="928">CD127</f>
        <v>0</v>
      </c>
      <c r="CE126" s="7">
        <f>SUM(CE127)</f>
        <v>0</v>
      </c>
      <c r="CF126" s="7">
        <f t="shared" ref="CF126" si="929">CF127</f>
        <v>0</v>
      </c>
      <c r="CG126" s="7">
        <f>SUM(CG127)</f>
        <v>0</v>
      </c>
      <c r="CH126" s="7">
        <f t="shared" ref="CH126" si="930">CH127</f>
        <v>0</v>
      </c>
      <c r="CI126" s="7">
        <f t="shared" si="894"/>
        <v>0</v>
      </c>
      <c r="CJ126" s="7">
        <f t="shared" ref="CJ126" si="931">CJ127</f>
        <v>0</v>
      </c>
      <c r="CK126" s="7">
        <f>SUM(CK127)</f>
        <v>0</v>
      </c>
      <c r="CL126" s="7">
        <f t="shared" ref="CL126" si="932">CL127</f>
        <v>0</v>
      </c>
      <c r="CM126" s="7">
        <f>SUM(CM127)</f>
        <v>0</v>
      </c>
      <c r="CN126" s="7">
        <f t="shared" ref="CN126" si="933">CN127</f>
        <v>0</v>
      </c>
      <c r="CO126" s="7">
        <f t="shared" si="894"/>
        <v>0</v>
      </c>
      <c r="CP126" s="40">
        <f t="shared" ref="CP126" si="934">CP127</f>
        <v>0</v>
      </c>
      <c r="CQ126" s="7">
        <f>SUM(CQ127)</f>
        <v>0</v>
      </c>
      <c r="CR126" s="7">
        <f t="shared" ref="CR126" si="935">CR127</f>
        <v>0</v>
      </c>
      <c r="CS126" s="7">
        <f t="shared" si="894"/>
        <v>0</v>
      </c>
      <c r="CT126" s="7">
        <f t="shared" ref="CT126" si="936">CT127</f>
        <v>0</v>
      </c>
      <c r="CU126" s="7">
        <f>SUM(CU127)</f>
        <v>0</v>
      </c>
      <c r="CV126" s="7">
        <f t="shared" ref="CV126" si="937">CV127</f>
        <v>0</v>
      </c>
      <c r="CW126" s="7">
        <f>SUM(CW127)</f>
        <v>0</v>
      </c>
      <c r="CX126" s="7">
        <f t="shared" ref="CX126" si="938">CX127</f>
        <v>0</v>
      </c>
      <c r="CY126" s="7">
        <f t="shared" si="894"/>
        <v>0</v>
      </c>
      <c r="CZ126" s="7">
        <f t="shared" ref="CZ126" si="939">CZ127</f>
        <v>0</v>
      </c>
      <c r="DA126" s="7">
        <f t="shared" si="894"/>
        <v>0</v>
      </c>
      <c r="DB126" s="7">
        <f t="shared" ref="DB126" si="940">DB127</f>
        <v>0</v>
      </c>
      <c r="DC126" s="7">
        <f t="shared" si="894"/>
        <v>0</v>
      </c>
      <c r="DD126" s="7">
        <f t="shared" ref="DD126" si="941">DD127</f>
        <v>0</v>
      </c>
      <c r="DE126" s="7">
        <f t="shared" si="894"/>
        <v>0</v>
      </c>
      <c r="DF126" s="7">
        <f t="shared" ref="DF126" si="942">DF127</f>
        <v>0</v>
      </c>
      <c r="DG126" s="7">
        <f t="shared" si="894"/>
        <v>0</v>
      </c>
      <c r="DH126" s="7">
        <f t="shared" ref="DH126" si="943">DH127</f>
        <v>0</v>
      </c>
      <c r="DI126" s="7">
        <f t="shared" si="894"/>
        <v>0</v>
      </c>
      <c r="DJ126" s="7">
        <f t="shared" ref="DJ126" si="944">DJ127</f>
        <v>0</v>
      </c>
      <c r="DK126" s="7">
        <f t="shared" si="894"/>
        <v>0</v>
      </c>
      <c r="DL126" s="7">
        <f t="shared" ref="DL126" si="945">DL127</f>
        <v>0</v>
      </c>
      <c r="DM126" s="7">
        <f t="shared" ref="DM126:DU126" si="946">SUM(DM127)</f>
        <v>0</v>
      </c>
      <c r="DN126" s="40">
        <f t="shared" ref="DN126" si="947">DN127</f>
        <v>0</v>
      </c>
      <c r="DO126" s="7">
        <f t="shared" si="946"/>
        <v>0</v>
      </c>
      <c r="DP126" s="7">
        <f t="shared" ref="DP126" si="948">DP127</f>
        <v>0</v>
      </c>
      <c r="DQ126" s="7">
        <f t="shared" si="946"/>
        <v>0</v>
      </c>
      <c r="DR126" s="7">
        <f t="shared" ref="DR126" si="949">DR127</f>
        <v>0</v>
      </c>
      <c r="DS126" s="7">
        <f t="shared" si="946"/>
        <v>0</v>
      </c>
      <c r="DT126" s="7">
        <f t="shared" ref="DT126" si="950">DT127</f>
        <v>0</v>
      </c>
      <c r="DU126" s="7">
        <f t="shared" si="946"/>
        <v>0</v>
      </c>
      <c r="DV126" s="7">
        <f>SUM(DV127)</f>
        <v>0</v>
      </c>
      <c r="DW126" s="7">
        <f>SUM(DW127)</f>
        <v>0</v>
      </c>
      <c r="DX126" s="40">
        <f>DX127</f>
        <v>0</v>
      </c>
      <c r="DY126" s="7">
        <f>SUM(DY127)</f>
        <v>0</v>
      </c>
      <c r="DZ126" s="7">
        <f t="shared" ref="DZ126" si="951">DZ127</f>
        <v>0</v>
      </c>
      <c r="EA126" s="7">
        <f>SUM(EA127)</f>
        <v>0</v>
      </c>
      <c r="EB126" s="7">
        <f t="shared" ref="EB126" si="952">EB127</f>
        <v>0</v>
      </c>
      <c r="EC126" s="7">
        <f>SUM(EC127)</f>
        <v>0</v>
      </c>
      <c r="ED126" s="47">
        <v>0</v>
      </c>
      <c r="EE126" s="47">
        <f t="shared" ref="EE126:EI126" si="953">EE127</f>
        <v>0</v>
      </c>
      <c r="EF126" s="104">
        <f t="shared" si="953"/>
        <v>0</v>
      </c>
      <c r="EG126" s="104">
        <f t="shared" si="953"/>
        <v>0</v>
      </c>
      <c r="EH126" s="105">
        <f t="shared" si="953"/>
        <v>0</v>
      </c>
      <c r="EI126" s="105">
        <f t="shared" si="953"/>
        <v>0</v>
      </c>
    </row>
    <row r="127" spans="1:139" s="17" customFormat="1" ht="45" x14ac:dyDescent="0.25">
      <c r="A127" s="19"/>
      <c r="B127" s="19">
        <v>83</v>
      </c>
      <c r="C127" s="10" t="s">
        <v>275</v>
      </c>
      <c r="D127" s="9">
        <v>11480</v>
      </c>
      <c r="E127" s="4">
        <v>0.98</v>
      </c>
      <c r="F127" s="6">
        <v>1</v>
      </c>
      <c r="G127" s="6"/>
      <c r="H127" s="9">
        <v>1.4</v>
      </c>
      <c r="I127" s="9">
        <v>1.68</v>
      </c>
      <c r="J127" s="9">
        <v>2.23</v>
      </c>
      <c r="K127" s="9">
        <v>2.57</v>
      </c>
      <c r="L127" s="5"/>
      <c r="M127" s="5">
        <f t="shared" si="641"/>
        <v>0</v>
      </c>
      <c r="N127" s="5"/>
      <c r="O127" s="5">
        <f>N127*D127*E127*F127*H127*$O$12</f>
        <v>0</v>
      </c>
      <c r="P127" s="11"/>
      <c r="Q127" s="5">
        <f>P127*D127*E127*F127*H127*$Q$12</f>
        <v>0</v>
      </c>
      <c r="R127" s="5"/>
      <c r="S127" s="5">
        <f>SUM(R127*D127*E127*F127*H127*$S$12)</f>
        <v>0</v>
      </c>
      <c r="T127" s="11"/>
      <c r="U127" s="11">
        <f>SUM(T127*D127*E127*F127*H127*$U$12)</f>
        <v>0</v>
      </c>
      <c r="V127" s="5"/>
      <c r="W127" s="5">
        <f t="shared" si="642"/>
        <v>0</v>
      </c>
      <c r="X127" s="5"/>
      <c r="Y127" s="5">
        <f>SUM(X127*D127*E127*F127*H127*$Y$12)</f>
        <v>0</v>
      </c>
      <c r="Z127" s="5"/>
      <c r="AA127" s="5">
        <f>SUM(Z127*D127*E127*F127*H127*$AA$12)</f>
        <v>0</v>
      </c>
      <c r="AB127" s="5"/>
      <c r="AC127" s="5">
        <f>SUM(AB127*D127*E127*F127*I127*$AC$12)</f>
        <v>0</v>
      </c>
      <c r="AD127" s="11"/>
      <c r="AE127" s="5">
        <f>SUM(AD127*D127*E127*F127*I127*$AE$12)</f>
        <v>0</v>
      </c>
      <c r="AF127" s="5"/>
      <c r="AG127" s="5">
        <f>SUM(AF127*D127*E127*F127*H127*$AG$12)</f>
        <v>0</v>
      </c>
      <c r="AH127" s="11"/>
      <c r="AI127" s="11">
        <f>SUM(AH127*D127*E127*F127*H127*$AI$12)</f>
        <v>0</v>
      </c>
      <c r="AJ127" s="5"/>
      <c r="AK127" s="5">
        <f>SUM(AJ127*D127*E127*F127*H127*$AK$12)</f>
        <v>0</v>
      </c>
      <c r="AL127" s="5"/>
      <c r="AM127" s="5">
        <f>SUM(AL127*D127*E127*F127*H127*$AM$12)</f>
        <v>0</v>
      </c>
      <c r="AN127" s="5"/>
      <c r="AO127" s="5">
        <f>SUM(D127*E127*F127*H127*AN127*$AO$12)</f>
        <v>0</v>
      </c>
      <c r="AP127" s="5"/>
      <c r="AQ127" s="5">
        <f>SUM(AP127*D127*E127*F127*H127*$AQ$12)</f>
        <v>0</v>
      </c>
      <c r="AR127" s="5"/>
      <c r="AS127" s="5">
        <f>SUM(AR127*D127*E127*F127*H127*$AS$12)</f>
        <v>0</v>
      </c>
      <c r="AT127" s="5"/>
      <c r="AU127" s="5">
        <f>SUM(AT127*D127*E127*F127*H127*$AU$12)</f>
        <v>0</v>
      </c>
      <c r="AV127" s="5"/>
      <c r="AW127" s="5">
        <f>SUM(AV127*D127*E127*F127*H127*$AW$12)</f>
        <v>0</v>
      </c>
      <c r="AX127" s="5"/>
      <c r="AY127" s="5">
        <f>SUM(AX127*D127*E127*F127*H127*$AY$12)</f>
        <v>0</v>
      </c>
      <c r="AZ127" s="5"/>
      <c r="BA127" s="5">
        <f>SUM(AZ127*D127*E127*F127*H127*$BA$12)</f>
        <v>0</v>
      </c>
      <c r="BB127" s="5"/>
      <c r="BC127" s="5">
        <f>SUM(BB127*D127*E127*F127*H127*$BC$12)</f>
        <v>0</v>
      </c>
      <c r="BD127" s="5"/>
      <c r="BE127" s="5">
        <f>BD127*D127*E127*F127*H127*$BE$12</f>
        <v>0</v>
      </c>
      <c r="BF127" s="5"/>
      <c r="BG127" s="5">
        <f>BF127*D127*E127*F127*H127*$BG$12</f>
        <v>0</v>
      </c>
      <c r="BH127" s="5"/>
      <c r="BI127" s="5">
        <f>BH127*D127*E127*F127*H127*$BI$12</f>
        <v>0</v>
      </c>
      <c r="BJ127" s="5"/>
      <c r="BK127" s="5">
        <f>SUM(BJ127*D127*E127*F127*H127*$BK$12)</f>
        <v>0</v>
      </c>
      <c r="BL127" s="5"/>
      <c r="BM127" s="5">
        <f>SUM(BL127*D127*E127*F127*H127*$BM$12)</f>
        <v>0</v>
      </c>
      <c r="BN127" s="5"/>
      <c r="BO127" s="5">
        <f>SUM(BN127*D127*E127*F127*H127*$BO$12)</f>
        <v>0</v>
      </c>
      <c r="BP127" s="5"/>
      <c r="BQ127" s="5">
        <f>SUM(BP127*D127*E127*F127*H127*$BQ$12)</f>
        <v>0</v>
      </c>
      <c r="BR127" s="5"/>
      <c r="BS127" s="5">
        <f>SUM(BR127*D127*E127*F127*H127*$BS$12)</f>
        <v>0</v>
      </c>
      <c r="BT127" s="5"/>
      <c r="BU127" s="5">
        <f>BT127*D127*E127*F127*H127*$BU$12</f>
        <v>0</v>
      </c>
      <c r="BV127" s="5"/>
      <c r="BW127" s="5">
        <f>SUM(BV127*D127*E127*F127*H127*$BW$12)</f>
        <v>0</v>
      </c>
      <c r="BX127" s="5"/>
      <c r="BY127" s="5">
        <f>SUM(BX127*D127*E127*F127*H127*$BY$12)</f>
        <v>0</v>
      </c>
      <c r="BZ127" s="5"/>
      <c r="CA127" s="5">
        <f>SUM(BZ127*D127*E127*F127*H127*$CA$12)</f>
        <v>0</v>
      </c>
      <c r="CB127" s="5"/>
      <c r="CC127" s="5">
        <f>SUM(CB127*D127*E127*F127*H127*$CC$12)</f>
        <v>0</v>
      </c>
      <c r="CD127" s="5"/>
      <c r="CE127" s="5">
        <f>CD127*D127*E127*F127*H127*$CE$12</f>
        <v>0</v>
      </c>
      <c r="CF127" s="7"/>
      <c r="CG127" s="5">
        <f>SUM(CF127*D127*E127*F127*H127*$CG$12)</f>
        <v>0</v>
      </c>
      <c r="CH127" s="5"/>
      <c r="CI127" s="5">
        <f>SUM(CH127*D127*E127*F127*I127*$CI$12)</f>
        <v>0</v>
      </c>
      <c r="CJ127" s="5"/>
      <c r="CK127" s="5">
        <f>SUM(CJ127*D127*E127*F127*I127*$CK$12)</f>
        <v>0</v>
      </c>
      <c r="CL127" s="5"/>
      <c r="CM127" s="5">
        <f>SUM(CL127*D127*E127*F127*I127*$CM$12)</f>
        <v>0</v>
      </c>
      <c r="CN127" s="5"/>
      <c r="CO127" s="5">
        <f>SUM(CN127*D127*E127*F127*I127*$CO$12)</f>
        <v>0</v>
      </c>
      <c r="CP127" s="11"/>
      <c r="CQ127" s="5">
        <f>SUM(CP127*D127*E127*F127*I127*$CQ$12)</f>
        <v>0</v>
      </c>
      <c r="CR127" s="5"/>
      <c r="CS127" s="5">
        <f>SUM(CR127*D127*E127*F127*I127*$CS$12)</f>
        <v>0</v>
      </c>
      <c r="CT127" s="5"/>
      <c r="CU127" s="5">
        <f>SUM(CT127*D127*E127*F127*I127*$CU$12)</f>
        <v>0</v>
      </c>
      <c r="CV127" s="5"/>
      <c r="CW127" s="5">
        <f>SUM(CV127*D127*E127*F127*I127*$CW$12)</f>
        <v>0</v>
      </c>
      <c r="CX127" s="5"/>
      <c r="CY127" s="5">
        <f>SUM(CX127*D127*E127*F127*I127*$CY$12)</f>
        <v>0</v>
      </c>
      <c r="CZ127" s="5"/>
      <c r="DA127" s="5">
        <f>SUM(CZ127*D127*E127*F127*I127*$DA$12)</f>
        <v>0</v>
      </c>
      <c r="DB127" s="5"/>
      <c r="DC127" s="5">
        <f>SUM(DB127*D127*E127*F127*I127*$DC$12)</f>
        <v>0</v>
      </c>
      <c r="DD127" s="5"/>
      <c r="DE127" s="5">
        <f>SUM(DD127*D127*E127*F127*I127*$DE$12)</f>
        <v>0</v>
      </c>
      <c r="DF127" s="5"/>
      <c r="DG127" s="5">
        <f>SUM(DF127*D127*E127*F127*I127*$DG$12)</f>
        <v>0</v>
      </c>
      <c r="DH127" s="5"/>
      <c r="DI127" s="5">
        <f>SUM(DH127*D127*E127*F127*I127*$DI$12)</f>
        <v>0</v>
      </c>
      <c r="DJ127" s="5"/>
      <c r="DK127" s="5">
        <f>SUM(DJ127*D127*E127*F127*I127*$DK$12)</f>
        <v>0</v>
      </c>
      <c r="DL127" s="5"/>
      <c r="DM127" s="5">
        <f>DL127*D127*E127*F127*I127*$DM$12</f>
        <v>0</v>
      </c>
      <c r="DN127" s="11"/>
      <c r="DO127" s="5">
        <f>SUM(DN127*D127*E127*F127*I127*$DO$12)</f>
        <v>0</v>
      </c>
      <c r="DP127" s="5"/>
      <c r="DQ127" s="5">
        <f>SUM(DP127*D127*E127*F127*I127*$DQ$12)</f>
        <v>0</v>
      </c>
      <c r="DR127" s="5"/>
      <c r="DS127" s="5">
        <f>SUM(DR127*D127*E127*F127*J127*$DS$12)</f>
        <v>0</v>
      </c>
      <c r="DT127" s="5"/>
      <c r="DU127" s="5">
        <f>SUM(DT127*D127*E127*F127*K127*$DU$12)</f>
        <v>0</v>
      </c>
      <c r="DV127" s="5"/>
      <c r="DW127" s="5">
        <f>SUM(DV127*D127*E127*F127*H127*$DW$12)</f>
        <v>0</v>
      </c>
      <c r="DX127" s="11"/>
      <c r="DY127" s="5">
        <f>SUM(DX127*D127*E127*F127*H127*$DY$12)</f>
        <v>0</v>
      </c>
      <c r="DZ127" s="5"/>
      <c r="EA127" s="5">
        <f>SUM(DZ127*D127*E127*F127*H127*$EA$12)</f>
        <v>0</v>
      </c>
      <c r="EB127" s="5"/>
      <c r="EC127" s="5">
        <f>SUM(EB127*D127*E127*F127*H127*$EC$12)</f>
        <v>0</v>
      </c>
      <c r="ED127" s="5"/>
      <c r="EE127" s="5">
        <f t="shared" si="767"/>
        <v>0</v>
      </c>
      <c r="EF127" s="107"/>
      <c r="EG127" s="106">
        <f t="shared" si="577"/>
        <v>0</v>
      </c>
      <c r="EH127" s="108">
        <f t="shared" si="578"/>
        <v>0</v>
      </c>
      <c r="EI127" s="108">
        <f t="shared" si="578"/>
        <v>0</v>
      </c>
    </row>
    <row r="128" spans="1:139" s="109" customFormat="1" ht="14.25" x14ac:dyDescent="0.2">
      <c r="A128" s="50">
        <v>27</v>
      </c>
      <c r="B128" s="50"/>
      <c r="C128" s="54" t="s">
        <v>276</v>
      </c>
      <c r="D128" s="55">
        <v>11480</v>
      </c>
      <c r="E128" s="51">
        <v>0.74</v>
      </c>
      <c r="F128" s="46">
        <v>1</v>
      </c>
      <c r="G128" s="2"/>
      <c r="H128" s="55"/>
      <c r="I128" s="55"/>
      <c r="J128" s="55"/>
      <c r="K128" s="55">
        <v>2.57</v>
      </c>
      <c r="L128" s="7">
        <f>L129</f>
        <v>0</v>
      </c>
      <c r="M128" s="7">
        <f t="shared" ref="M128:DK128" si="954">SUM(M129)</f>
        <v>0</v>
      </c>
      <c r="N128" s="7">
        <f t="shared" ref="N128" si="955">N129</f>
        <v>0</v>
      </c>
      <c r="O128" s="7">
        <f>SUM(O129)</f>
        <v>0</v>
      </c>
      <c r="P128" s="40">
        <f t="shared" ref="P128" si="956">P129</f>
        <v>0</v>
      </c>
      <c r="Q128" s="7">
        <f>SUM(Q129)</f>
        <v>0</v>
      </c>
      <c r="R128" s="7">
        <f t="shared" ref="R128" si="957">R129</f>
        <v>0</v>
      </c>
      <c r="S128" s="7">
        <f>SUM(S129)</f>
        <v>0</v>
      </c>
      <c r="T128" s="52">
        <f t="shared" ref="T128" si="958">T129</f>
        <v>0</v>
      </c>
      <c r="U128" s="52">
        <f>SUM(U129)</f>
        <v>0</v>
      </c>
      <c r="V128" s="7">
        <f t="shared" ref="V128" si="959">V129</f>
        <v>0</v>
      </c>
      <c r="W128" s="7">
        <f t="shared" si="954"/>
        <v>0</v>
      </c>
      <c r="X128" s="7">
        <f t="shared" ref="X128" si="960">X129</f>
        <v>0</v>
      </c>
      <c r="Y128" s="7">
        <f t="shared" si="954"/>
        <v>0</v>
      </c>
      <c r="Z128" s="7">
        <f t="shared" ref="Z128" si="961">Z129</f>
        <v>0</v>
      </c>
      <c r="AA128" s="7">
        <f t="shared" si="954"/>
        <v>0</v>
      </c>
      <c r="AB128" s="7">
        <f t="shared" ref="AB128" si="962">AB129</f>
        <v>0</v>
      </c>
      <c r="AC128" s="7">
        <f t="shared" si="954"/>
        <v>0</v>
      </c>
      <c r="AD128" s="40">
        <f t="shared" ref="AD128" si="963">AD129</f>
        <v>0</v>
      </c>
      <c r="AE128" s="7">
        <f t="shared" si="954"/>
        <v>0</v>
      </c>
      <c r="AF128" s="7">
        <f t="shared" ref="AF128" si="964">AF129</f>
        <v>0</v>
      </c>
      <c r="AG128" s="7">
        <f t="shared" si="954"/>
        <v>0</v>
      </c>
      <c r="AH128" s="52">
        <f t="shared" ref="AH128" si="965">AH129</f>
        <v>0</v>
      </c>
      <c r="AI128" s="52">
        <f t="shared" ref="AI128" si="966">SUM(AI129)</f>
        <v>0</v>
      </c>
      <c r="AJ128" s="7">
        <f t="shared" ref="AJ128" si="967">AJ129</f>
        <v>0</v>
      </c>
      <c r="AK128" s="7">
        <f>SUM(AK129)</f>
        <v>0</v>
      </c>
      <c r="AL128" s="7">
        <f>SUM(AL129)</f>
        <v>0</v>
      </c>
      <c r="AM128" s="7">
        <f>SUM(AM129)</f>
        <v>0</v>
      </c>
      <c r="AN128" s="7">
        <f t="shared" ref="AN128" si="968">AN129</f>
        <v>0</v>
      </c>
      <c r="AO128" s="7">
        <f t="shared" si="954"/>
        <v>0</v>
      </c>
      <c r="AP128" s="7">
        <f t="shared" ref="AP128" si="969">AP129</f>
        <v>0</v>
      </c>
      <c r="AQ128" s="7">
        <f t="shared" si="954"/>
        <v>0</v>
      </c>
      <c r="AR128" s="7">
        <f t="shared" ref="AR128" si="970">AR129</f>
        <v>0</v>
      </c>
      <c r="AS128" s="7">
        <f t="shared" si="954"/>
        <v>0</v>
      </c>
      <c r="AT128" s="7">
        <f t="shared" ref="AT128" si="971">AT129</f>
        <v>0</v>
      </c>
      <c r="AU128" s="7">
        <f>SUM(AU129)</f>
        <v>0</v>
      </c>
      <c r="AV128" s="7">
        <f t="shared" ref="AV128" si="972">AV129</f>
        <v>0</v>
      </c>
      <c r="AW128" s="7">
        <f>SUM(AW129)</f>
        <v>0</v>
      </c>
      <c r="AX128" s="7">
        <f t="shared" ref="AX128" si="973">AX129</f>
        <v>0</v>
      </c>
      <c r="AY128" s="7">
        <f>SUM(AY129)</f>
        <v>0</v>
      </c>
      <c r="AZ128" s="7">
        <f t="shared" ref="AZ128" si="974">AZ129</f>
        <v>0</v>
      </c>
      <c r="BA128" s="7">
        <f>SUM(BA129)</f>
        <v>0</v>
      </c>
      <c r="BB128" s="7">
        <f t="shared" ref="BB128" si="975">BB129</f>
        <v>0</v>
      </c>
      <c r="BC128" s="7">
        <f>SUM(BC129)</f>
        <v>0</v>
      </c>
      <c r="BD128" s="7">
        <f t="shared" ref="BD128" si="976">BD129</f>
        <v>5</v>
      </c>
      <c r="BE128" s="7">
        <f>SUM(BE129)</f>
        <v>59466.399999999994</v>
      </c>
      <c r="BF128" s="7">
        <f t="shared" ref="BF128" si="977">BF129</f>
        <v>0</v>
      </c>
      <c r="BG128" s="7">
        <f>SUM(BG129)</f>
        <v>0</v>
      </c>
      <c r="BH128" s="7">
        <f t="shared" ref="BH128" si="978">BH129</f>
        <v>0</v>
      </c>
      <c r="BI128" s="7">
        <f>SUM(BI129)</f>
        <v>0</v>
      </c>
      <c r="BJ128" s="7">
        <f t="shared" ref="BJ128" si="979">BJ129</f>
        <v>0</v>
      </c>
      <c r="BK128" s="7">
        <f>SUM(BK129)</f>
        <v>0</v>
      </c>
      <c r="BL128" s="7">
        <f t="shared" ref="BL128" si="980">BL129</f>
        <v>0</v>
      </c>
      <c r="BM128" s="7">
        <f>SUM(BM129)</f>
        <v>0</v>
      </c>
      <c r="BN128" s="7">
        <f t="shared" ref="BN128" si="981">BN129</f>
        <v>0</v>
      </c>
      <c r="BO128" s="7">
        <f>SUM(BO129)</f>
        <v>0</v>
      </c>
      <c r="BP128" s="7">
        <f t="shared" ref="BP128" si="982">BP129</f>
        <v>0</v>
      </c>
      <c r="BQ128" s="7">
        <f>SUM(BQ129)</f>
        <v>0</v>
      </c>
      <c r="BR128" s="7">
        <f>BR129</f>
        <v>0</v>
      </c>
      <c r="BS128" s="7">
        <f>SUM(BS129)</f>
        <v>0</v>
      </c>
      <c r="BT128" s="7">
        <f t="shared" ref="BT128" si="983">BT129</f>
        <v>0</v>
      </c>
      <c r="BU128" s="7">
        <f>SUM(BU129)</f>
        <v>0</v>
      </c>
      <c r="BV128" s="7">
        <f t="shared" ref="BV128" si="984">BV129</f>
        <v>0</v>
      </c>
      <c r="BW128" s="7">
        <f>SUM(BW129)</f>
        <v>0</v>
      </c>
      <c r="BX128" s="7">
        <f t="shared" ref="BX128" si="985">BX129</f>
        <v>0</v>
      </c>
      <c r="BY128" s="7">
        <f>SUM(BY129)</f>
        <v>0</v>
      </c>
      <c r="BZ128" s="7">
        <f t="shared" ref="BZ128" si="986">BZ129</f>
        <v>0</v>
      </c>
      <c r="CA128" s="7">
        <f>SUM(CA129)</f>
        <v>0</v>
      </c>
      <c r="CB128" s="7">
        <f t="shared" ref="CB128" si="987">CB129</f>
        <v>0</v>
      </c>
      <c r="CC128" s="7">
        <f>SUM(CC129)</f>
        <v>0</v>
      </c>
      <c r="CD128" s="7">
        <f t="shared" ref="CD128" si="988">CD129</f>
        <v>3</v>
      </c>
      <c r="CE128" s="7">
        <f>SUM(CE129)</f>
        <v>35679.839999999997</v>
      </c>
      <c r="CF128" s="7">
        <f t="shared" ref="CF128" si="989">CF129</f>
        <v>0</v>
      </c>
      <c r="CG128" s="7">
        <f>SUM(CG129)</f>
        <v>0</v>
      </c>
      <c r="CH128" s="7">
        <f t="shared" ref="CH128" si="990">CH129</f>
        <v>0</v>
      </c>
      <c r="CI128" s="7">
        <f t="shared" si="954"/>
        <v>0</v>
      </c>
      <c r="CJ128" s="7">
        <f t="shared" ref="CJ128" si="991">CJ129</f>
        <v>0</v>
      </c>
      <c r="CK128" s="7">
        <f>SUM(CK129)</f>
        <v>0</v>
      </c>
      <c r="CL128" s="7">
        <f t="shared" ref="CL128" si="992">CL129</f>
        <v>0</v>
      </c>
      <c r="CM128" s="7">
        <f>SUM(CM129)</f>
        <v>0</v>
      </c>
      <c r="CN128" s="7">
        <f t="shared" ref="CN128" si="993">CN129</f>
        <v>0</v>
      </c>
      <c r="CO128" s="7">
        <f t="shared" si="954"/>
        <v>0</v>
      </c>
      <c r="CP128" s="40">
        <f t="shared" ref="CP128" si="994">CP129</f>
        <v>0</v>
      </c>
      <c r="CQ128" s="7">
        <f>SUM(CQ129)</f>
        <v>0</v>
      </c>
      <c r="CR128" s="7">
        <f t="shared" ref="CR128" si="995">CR129</f>
        <v>0</v>
      </c>
      <c r="CS128" s="7">
        <f t="shared" si="954"/>
        <v>0</v>
      </c>
      <c r="CT128" s="7">
        <f t="shared" ref="CT128" si="996">CT129</f>
        <v>0</v>
      </c>
      <c r="CU128" s="7">
        <f>SUM(CU129)</f>
        <v>0</v>
      </c>
      <c r="CV128" s="7">
        <f t="shared" ref="CV128" si="997">CV129</f>
        <v>0</v>
      </c>
      <c r="CW128" s="7">
        <f>SUM(CW129)</f>
        <v>0</v>
      </c>
      <c r="CX128" s="7">
        <f t="shared" ref="CX128" si="998">CX129</f>
        <v>0</v>
      </c>
      <c r="CY128" s="7">
        <f t="shared" si="954"/>
        <v>0</v>
      </c>
      <c r="CZ128" s="7">
        <f t="shared" ref="CZ128" si="999">CZ129</f>
        <v>0</v>
      </c>
      <c r="DA128" s="7">
        <f t="shared" si="954"/>
        <v>0</v>
      </c>
      <c r="DB128" s="7">
        <f t="shared" ref="DB128" si="1000">DB129</f>
        <v>0</v>
      </c>
      <c r="DC128" s="7">
        <f t="shared" si="954"/>
        <v>0</v>
      </c>
      <c r="DD128" s="7">
        <f t="shared" ref="DD128" si="1001">DD129</f>
        <v>0</v>
      </c>
      <c r="DE128" s="7">
        <f t="shared" si="954"/>
        <v>0</v>
      </c>
      <c r="DF128" s="7">
        <f t="shared" ref="DF128" si="1002">DF129</f>
        <v>0</v>
      </c>
      <c r="DG128" s="7">
        <f t="shared" si="954"/>
        <v>0</v>
      </c>
      <c r="DH128" s="7">
        <f t="shared" ref="DH128" si="1003">DH129</f>
        <v>0</v>
      </c>
      <c r="DI128" s="7">
        <f t="shared" si="954"/>
        <v>0</v>
      </c>
      <c r="DJ128" s="7">
        <f t="shared" ref="DJ128" si="1004">DJ129</f>
        <v>0</v>
      </c>
      <c r="DK128" s="7">
        <f t="shared" si="954"/>
        <v>0</v>
      </c>
      <c r="DL128" s="7">
        <f t="shared" ref="DL128" si="1005">DL129</f>
        <v>0</v>
      </c>
      <c r="DM128" s="7">
        <f t="shared" ref="DM128:DU128" si="1006">SUM(DM129)</f>
        <v>0</v>
      </c>
      <c r="DN128" s="40">
        <f t="shared" ref="DN128" si="1007">DN129</f>
        <v>1</v>
      </c>
      <c r="DO128" s="7">
        <f t="shared" si="1006"/>
        <v>14271.936000000002</v>
      </c>
      <c r="DP128" s="7">
        <f t="shared" ref="DP128" si="1008">DP129</f>
        <v>0</v>
      </c>
      <c r="DQ128" s="7">
        <f t="shared" si="1006"/>
        <v>0</v>
      </c>
      <c r="DR128" s="7">
        <f t="shared" ref="DR128" si="1009">DR129</f>
        <v>0</v>
      </c>
      <c r="DS128" s="7">
        <f t="shared" si="1006"/>
        <v>0</v>
      </c>
      <c r="DT128" s="7">
        <f t="shared" ref="DT128" si="1010">DT129</f>
        <v>0</v>
      </c>
      <c r="DU128" s="7">
        <f t="shared" si="1006"/>
        <v>0</v>
      </c>
      <c r="DV128" s="7">
        <f>SUM(DV129)</f>
        <v>0</v>
      </c>
      <c r="DW128" s="7">
        <f>SUM(DW129)</f>
        <v>0</v>
      </c>
      <c r="DX128" s="40">
        <f>DX129</f>
        <v>0</v>
      </c>
      <c r="DY128" s="7">
        <f>SUM(DY129)</f>
        <v>0</v>
      </c>
      <c r="DZ128" s="7">
        <f t="shared" ref="DZ128" si="1011">DZ129</f>
        <v>0</v>
      </c>
      <c r="EA128" s="7">
        <f>SUM(EA129)</f>
        <v>0</v>
      </c>
      <c r="EB128" s="7">
        <f t="shared" ref="EB128" si="1012">EB129</f>
        <v>0</v>
      </c>
      <c r="EC128" s="7">
        <f>SUM(EC129)</f>
        <v>0</v>
      </c>
      <c r="ED128" s="47">
        <v>0</v>
      </c>
      <c r="EE128" s="47">
        <f t="shared" ref="EE128:EI128" si="1013">EE129</f>
        <v>0</v>
      </c>
      <c r="EF128" s="104">
        <f t="shared" si="1013"/>
        <v>0</v>
      </c>
      <c r="EG128" s="104">
        <f t="shared" si="1013"/>
        <v>0</v>
      </c>
      <c r="EH128" s="105">
        <f t="shared" si="1013"/>
        <v>9</v>
      </c>
      <c r="EI128" s="105">
        <f t="shared" si="1013"/>
        <v>109418.17599999999</v>
      </c>
    </row>
    <row r="129" spans="1:139" s="17" customFormat="1" ht="30" x14ac:dyDescent="0.25">
      <c r="A129" s="19"/>
      <c r="B129" s="19">
        <v>84</v>
      </c>
      <c r="C129" s="8" t="s">
        <v>277</v>
      </c>
      <c r="D129" s="9">
        <v>11480</v>
      </c>
      <c r="E129" s="4">
        <v>0.74</v>
      </c>
      <c r="F129" s="6">
        <v>1</v>
      </c>
      <c r="G129" s="6"/>
      <c r="H129" s="9">
        <v>1.4</v>
      </c>
      <c r="I129" s="9">
        <v>1.68</v>
      </c>
      <c r="J129" s="9">
        <v>2.23</v>
      </c>
      <c r="K129" s="9">
        <v>2.57</v>
      </c>
      <c r="L129" s="5"/>
      <c r="M129" s="5">
        <f t="shared" si="641"/>
        <v>0</v>
      </c>
      <c r="N129" s="5"/>
      <c r="O129" s="5">
        <f>N129*D129*E129*F129*H129*$O$12</f>
        <v>0</v>
      </c>
      <c r="P129" s="11"/>
      <c r="Q129" s="5">
        <f>P129*D129*E129*F129*H129*$Q$12</f>
        <v>0</v>
      </c>
      <c r="R129" s="5"/>
      <c r="S129" s="5">
        <f>SUM(R129*D129*E129*F129*H129*$S$12)</f>
        <v>0</v>
      </c>
      <c r="T129" s="11"/>
      <c r="U129" s="11">
        <f>SUM(T129*D129*E129*F129*H129*$U$12)</f>
        <v>0</v>
      </c>
      <c r="V129" s="5"/>
      <c r="W129" s="5">
        <f t="shared" si="642"/>
        <v>0</v>
      </c>
      <c r="X129" s="5"/>
      <c r="Y129" s="5">
        <f>SUM(X129*D129*E129*F129*H129*$Y$12)</f>
        <v>0</v>
      </c>
      <c r="Z129" s="5"/>
      <c r="AA129" s="5">
        <f>SUM(Z129*D129*E129*F129*H129*$AA$12)</f>
        <v>0</v>
      </c>
      <c r="AB129" s="5"/>
      <c r="AC129" s="5">
        <f>SUM(AB129*D129*E129*F129*I129*$AC$12)</f>
        <v>0</v>
      </c>
      <c r="AD129" s="11"/>
      <c r="AE129" s="5">
        <f>SUM(AD129*D129*E129*F129*I129*$AE$12)</f>
        <v>0</v>
      </c>
      <c r="AF129" s="5"/>
      <c r="AG129" s="5">
        <f>SUM(AF129*D129*E129*F129*H129*$AG$12)</f>
        <v>0</v>
      </c>
      <c r="AH129" s="11"/>
      <c r="AI129" s="11">
        <f>SUM(AH129*D129*E129*F129*H129*$AI$12)</f>
        <v>0</v>
      </c>
      <c r="AJ129" s="5"/>
      <c r="AK129" s="5">
        <f>SUM(AJ129*D129*E129*F129*H129*$AK$12)</f>
        <v>0</v>
      </c>
      <c r="AL129" s="5"/>
      <c r="AM129" s="5">
        <f>SUM(AL129*D129*E129*F129*H129*$AM$12)</f>
        <v>0</v>
      </c>
      <c r="AN129" s="5"/>
      <c r="AO129" s="5">
        <f>SUM(D129*E129*F129*H129*AN129*$AO$12)</f>
        <v>0</v>
      </c>
      <c r="AP129" s="5"/>
      <c r="AQ129" s="5">
        <f>SUM(AP129*D129*E129*F129*H129*$AQ$12)</f>
        <v>0</v>
      </c>
      <c r="AR129" s="5"/>
      <c r="AS129" s="5">
        <f>SUM(AR129*D129*E129*F129*H129*$AS$12)</f>
        <v>0</v>
      </c>
      <c r="AT129" s="5"/>
      <c r="AU129" s="5">
        <f>SUM(AT129*D129*E129*F129*H129*$AU$12)</f>
        <v>0</v>
      </c>
      <c r="AV129" s="5"/>
      <c r="AW129" s="5">
        <f>SUM(AV129*D129*E129*F129*H129*$AW$12)</f>
        <v>0</v>
      </c>
      <c r="AX129" s="5"/>
      <c r="AY129" s="5">
        <f>SUM(AX129*D129*E129*F129*H129*$AY$12)</f>
        <v>0</v>
      </c>
      <c r="AZ129" s="5"/>
      <c r="BA129" s="5">
        <f>SUM(AZ129*D129*E129*F129*H129*$BA$12)</f>
        <v>0</v>
      </c>
      <c r="BB129" s="5"/>
      <c r="BC129" s="5">
        <f>SUM(BB129*D129*E129*F129*H129*$BC$12)</f>
        <v>0</v>
      </c>
      <c r="BD129" s="5">
        <v>5</v>
      </c>
      <c r="BE129" s="5">
        <f>BD129*D129*E129*F129*H129*$BE$12</f>
        <v>59466.399999999994</v>
      </c>
      <c r="BF129" s="5"/>
      <c r="BG129" s="5">
        <f>BF129*D129*E129*F129*H129*$BG$12</f>
        <v>0</v>
      </c>
      <c r="BH129" s="5"/>
      <c r="BI129" s="5">
        <f>BH129*D129*E129*F129*H129*$BI$12</f>
        <v>0</v>
      </c>
      <c r="BJ129" s="5"/>
      <c r="BK129" s="5">
        <f>SUM(BJ129*D129*E129*F129*H129*$BK$12)</f>
        <v>0</v>
      </c>
      <c r="BL129" s="5"/>
      <c r="BM129" s="5">
        <f>SUM(BL129*D129*E129*F129*H129*$BM$12)</f>
        <v>0</v>
      </c>
      <c r="BN129" s="5"/>
      <c r="BO129" s="5">
        <f>SUM(BN129*D129*E129*F129*H129*$BO$12)</f>
        <v>0</v>
      </c>
      <c r="BP129" s="5"/>
      <c r="BQ129" s="5">
        <f>SUM(BP129*D129*E129*F129*H129*$BQ$12)</f>
        <v>0</v>
      </c>
      <c r="BR129" s="5"/>
      <c r="BS129" s="5">
        <f>SUM(BR129*D129*E129*F129*H129*$BS$12)</f>
        <v>0</v>
      </c>
      <c r="BT129" s="5"/>
      <c r="BU129" s="5">
        <f>BT129*D129*E129*F129*H129*$BU$12</f>
        <v>0</v>
      </c>
      <c r="BV129" s="5"/>
      <c r="BW129" s="5">
        <f>SUM(BV129*D129*E129*F129*H129*$BW$12)</f>
        <v>0</v>
      </c>
      <c r="BX129" s="5"/>
      <c r="BY129" s="5">
        <f>SUM(BX129*D129*E129*F129*H129*$BY$12)</f>
        <v>0</v>
      </c>
      <c r="BZ129" s="5"/>
      <c r="CA129" s="5">
        <f>SUM(BZ129*D129*E129*F129*H129*$CA$12)</f>
        <v>0</v>
      </c>
      <c r="CB129" s="5"/>
      <c r="CC129" s="5">
        <f>SUM(CB129*D129*E129*F129*H129*$CC$12)</f>
        <v>0</v>
      </c>
      <c r="CD129" s="5">
        <v>3</v>
      </c>
      <c r="CE129" s="5">
        <f>CD129*D129*E129*F129*H129*$CE$12</f>
        <v>35679.839999999997</v>
      </c>
      <c r="CF129" s="5"/>
      <c r="CG129" s="5">
        <f>SUM(CF129*D129*E129*F129*H129*$CG$12)</f>
        <v>0</v>
      </c>
      <c r="CH129" s="5"/>
      <c r="CI129" s="5">
        <f>SUM(CH129*D129*E129*F129*I129*$CI$12)</f>
        <v>0</v>
      </c>
      <c r="CJ129" s="5"/>
      <c r="CK129" s="5">
        <f>SUM(CJ129*D129*E129*F129*I129*$CK$12)</f>
        <v>0</v>
      </c>
      <c r="CL129" s="5"/>
      <c r="CM129" s="5">
        <f>SUM(CL129*D129*E129*F129*I129*$CM$12)</f>
        <v>0</v>
      </c>
      <c r="CN129" s="5"/>
      <c r="CO129" s="5">
        <f>SUM(CN129*D129*E129*F129*I129*$CO$12)</f>
        <v>0</v>
      </c>
      <c r="CP129" s="11"/>
      <c r="CQ129" s="5">
        <f>SUM(CP129*D129*E129*F129*I129*$CQ$12)</f>
        <v>0</v>
      </c>
      <c r="CR129" s="5"/>
      <c r="CS129" s="5">
        <f>SUM(CR129*D129*E129*F129*I129*$CS$12)</f>
        <v>0</v>
      </c>
      <c r="CT129" s="5"/>
      <c r="CU129" s="5">
        <f>SUM(CT129*D129*E129*F129*I129*$CU$12)</f>
        <v>0</v>
      </c>
      <c r="CV129" s="5"/>
      <c r="CW129" s="5">
        <f>SUM(CV129*D129*E129*F129*I129*$CW$12)</f>
        <v>0</v>
      </c>
      <c r="CX129" s="5"/>
      <c r="CY129" s="5">
        <f>SUM(CX129*D129*E129*F129*I129*$CY$12)</f>
        <v>0</v>
      </c>
      <c r="CZ129" s="5"/>
      <c r="DA129" s="5">
        <f>SUM(CZ129*D129*E129*F129*I129*$DA$12)</f>
        <v>0</v>
      </c>
      <c r="DB129" s="5"/>
      <c r="DC129" s="5">
        <f>SUM(DB129*D129*E129*F129*I129*$DC$12)</f>
        <v>0</v>
      </c>
      <c r="DD129" s="5"/>
      <c r="DE129" s="5">
        <f>SUM(DD129*D129*E129*F129*I129*$DE$12)</f>
        <v>0</v>
      </c>
      <c r="DF129" s="5"/>
      <c r="DG129" s="5">
        <f>SUM(DF129*D129*E129*F129*I129*$DG$12)</f>
        <v>0</v>
      </c>
      <c r="DH129" s="5"/>
      <c r="DI129" s="5">
        <f>SUM(DH129*D129*E129*F129*I129*$DI$12)</f>
        <v>0</v>
      </c>
      <c r="DJ129" s="5"/>
      <c r="DK129" s="5">
        <f>SUM(DJ129*D129*E129*F129*I129*$DK$12)</f>
        <v>0</v>
      </c>
      <c r="DL129" s="5"/>
      <c r="DM129" s="5">
        <f>DL129*D129*E129*F129*I129*$DM$12</f>
        <v>0</v>
      </c>
      <c r="DN129" s="11">
        <v>1</v>
      </c>
      <c r="DO129" s="5">
        <f>SUM(DN129*D129*E129*F129*I129*$DO$12)</f>
        <v>14271.936000000002</v>
      </c>
      <c r="DP129" s="5"/>
      <c r="DQ129" s="5">
        <f>SUM(DP129*D129*E129*F129*I129*$DQ$12)</f>
        <v>0</v>
      </c>
      <c r="DR129" s="5"/>
      <c r="DS129" s="5">
        <f>SUM(DR129*D129*E129*F129*J129*$DS$12)</f>
        <v>0</v>
      </c>
      <c r="DT129" s="5"/>
      <c r="DU129" s="5">
        <f>SUM(DT129*D129*E129*F129*K129*$DU$12)</f>
        <v>0</v>
      </c>
      <c r="DV129" s="5"/>
      <c r="DW129" s="5">
        <f>SUM(DV129*D129*E129*F129*H129*$DW$12)</f>
        <v>0</v>
      </c>
      <c r="DX129" s="11"/>
      <c r="DY129" s="5">
        <f>SUM(DX129*D129*E129*F129*H129*$DY$12)</f>
        <v>0</v>
      </c>
      <c r="DZ129" s="5"/>
      <c r="EA129" s="5">
        <f>SUM(DZ129*D129*E129*F129*H129*$EA$12)</f>
        <v>0</v>
      </c>
      <c r="EB129" s="5"/>
      <c r="EC129" s="5">
        <f>SUM(EB129*D129*E129*F129*H129*$EC$12)</f>
        <v>0</v>
      </c>
      <c r="ED129" s="5"/>
      <c r="EE129" s="5">
        <f t="shared" si="767"/>
        <v>0</v>
      </c>
      <c r="EF129" s="107"/>
      <c r="EG129" s="106">
        <f t="shared" si="577"/>
        <v>0</v>
      </c>
      <c r="EH129" s="108">
        <f t="shared" si="578"/>
        <v>9</v>
      </c>
      <c r="EI129" s="108">
        <f t="shared" si="578"/>
        <v>109418.17599999999</v>
      </c>
    </row>
    <row r="130" spans="1:139" s="109" customFormat="1" ht="14.25" x14ac:dyDescent="0.2">
      <c r="A130" s="50">
        <v>28</v>
      </c>
      <c r="B130" s="50"/>
      <c r="C130" s="54" t="s">
        <v>278</v>
      </c>
      <c r="D130" s="55">
        <v>11480</v>
      </c>
      <c r="E130" s="51">
        <v>1.32</v>
      </c>
      <c r="F130" s="46">
        <v>1</v>
      </c>
      <c r="G130" s="2"/>
      <c r="H130" s="55"/>
      <c r="I130" s="55"/>
      <c r="J130" s="55"/>
      <c r="K130" s="55">
        <v>2.57</v>
      </c>
      <c r="L130" s="7">
        <f>L131</f>
        <v>0</v>
      </c>
      <c r="M130" s="7">
        <f t="shared" ref="M130:DK130" si="1014">SUM(M131)</f>
        <v>0</v>
      </c>
      <c r="N130" s="7">
        <f t="shared" ref="N130" si="1015">N131</f>
        <v>0</v>
      </c>
      <c r="O130" s="7">
        <f>SUM(O131)</f>
        <v>0</v>
      </c>
      <c r="P130" s="40">
        <f t="shared" ref="P130" si="1016">P131</f>
        <v>137</v>
      </c>
      <c r="Q130" s="7">
        <f>SUM(Q131)</f>
        <v>2906460.48</v>
      </c>
      <c r="R130" s="7">
        <f t="shared" ref="R130" si="1017">R131</f>
        <v>0</v>
      </c>
      <c r="S130" s="7">
        <f>SUM(S131)</f>
        <v>0</v>
      </c>
      <c r="T130" s="52">
        <f t="shared" ref="T130" si="1018">T131</f>
        <v>0</v>
      </c>
      <c r="U130" s="52">
        <f>SUM(U131)</f>
        <v>0</v>
      </c>
      <c r="V130" s="7">
        <f t="shared" ref="V130" si="1019">V131</f>
        <v>0</v>
      </c>
      <c r="W130" s="7">
        <f t="shared" si="1014"/>
        <v>0</v>
      </c>
      <c r="X130" s="7">
        <f t="shared" ref="X130" si="1020">X131</f>
        <v>0</v>
      </c>
      <c r="Y130" s="7">
        <f t="shared" si="1014"/>
        <v>0</v>
      </c>
      <c r="Z130" s="7">
        <f t="shared" ref="Z130" si="1021">Z131</f>
        <v>0</v>
      </c>
      <c r="AA130" s="7">
        <f t="shared" si="1014"/>
        <v>0</v>
      </c>
      <c r="AB130" s="7">
        <f t="shared" ref="AB130" si="1022">AB131</f>
        <v>3</v>
      </c>
      <c r="AC130" s="7">
        <f t="shared" si="1014"/>
        <v>76374.144</v>
      </c>
      <c r="AD130" s="40">
        <f t="shared" ref="AD130" si="1023">AD131</f>
        <v>0</v>
      </c>
      <c r="AE130" s="7">
        <f t="shared" si="1014"/>
        <v>0</v>
      </c>
      <c r="AF130" s="7">
        <f t="shared" ref="AF130" si="1024">AF131</f>
        <v>0</v>
      </c>
      <c r="AG130" s="7">
        <f t="shared" si="1014"/>
        <v>0</v>
      </c>
      <c r="AH130" s="52">
        <f t="shared" ref="AH130" si="1025">AH131</f>
        <v>0</v>
      </c>
      <c r="AI130" s="52">
        <f t="shared" ref="AI130" si="1026">SUM(AI131)</f>
        <v>0</v>
      </c>
      <c r="AJ130" s="7">
        <f t="shared" ref="AJ130" si="1027">AJ131</f>
        <v>0</v>
      </c>
      <c r="AK130" s="7">
        <f>SUM(AK131)</f>
        <v>0</v>
      </c>
      <c r="AL130" s="7">
        <f>SUM(AL131)</f>
        <v>0</v>
      </c>
      <c r="AM130" s="7">
        <f>SUM(AM131)</f>
        <v>0</v>
      </c>
      <c r="AN130" s="7">
        <f t="shared" ref="AN130" si="1028">AN131</f>
        <v>0</v>
      </c>
      <c r="AO130" s="7">
        <f t="shared" si="1014"/>
        <v>0</v>
      </c>
      <c r="AP130" s="7">
        <f t="shared" ref="AP130" si="1029">AP131</f>
        <v>0</v>
      </c>
      <c r="AQ130" s="7">
        <f t="shared" si="1014"/>
        <v>0</v>
      </c>
      <c r="AR130" s="7">
        <f t="shared" ref="AR130" si="1030">AR131</f>
        <v>0</v>
      </c>
      <c r="AS130" s="7">
        <f t="shared" si="1014"/>
        <v>0</v>
      </c>
      <c r="AT130" s="7">
        <f t="shared" ref="AT130" si="1031">AT131</f>
        <v>0</v>
      </c>
      <c r="AU130" s="7">
        <f>SUM(AU131)</f>
        <v>0</v>
      </c>
      <c r="AV130" s="7">
        <f t="shared" ref="AV130" si="1032">AV131</f>
        <v>0</v>
      </c>
      <c r="AW130" s="7">
        <f>SUM(AW131)</f>
        <v>0</v>
      </c>
      <c r="AX130" s="7">
        <f t="shared" ref="AX130" si="1033">AX131</f>
        <v>0</v>
      </c>
      <c r="AY130" s="7">
        <f>SUM(AY131)</f>
        <v>0</v>
      </c>
      <c r="AZ130" s="7">
        <f t="shared" ref="AZ130" si="1034">AZ131</f>
        <v>0</v>
      </c>
      <c r="BA130" s="7">
        <f>SUM(BA131)</f>
        <v>0</v>
      </c>
      <c r="BB130" s="7">
        <f t="shared" ref="BB130" si="1035">BB131</f>
        <v>0</v>
      </c>
      <c r="BC130" s="7">
        <f>SUM(BC131)</f>
        <v>0</v>
      </c>
      <c r="BD130" s="7">
        <f t="shared" ref="BD130" si="1036">BD131</f>
        <v>0</v>
      </c>
      <c r="BE130" s="7">
        <f>SUM(BE131)</f>
        <v>0</v>
      </c>
      <c r="BF130" s="7">
        <f t="shared" ref="BF130" si="1037">BF131</f>
        <v>0</v>
      </c>
      <c r="BG130" s="7">
        <f>SUM(BG131)</f>
        <v>0</v>
      </c>
      <c r="BH130" s="7">
        <f t="shared" ref="BH130" si="1038">BH131</f>
        <v>0</v>
      </c>
      <c r="BI130" s="7">
        <f>SUM(BI131)</f>
        <v>0</v>
      </c>
      <c r="BJ130" s="7">
        <f t="shared" ref="BJ130" si="1039">BJ131</f>
        <v>0</v>
      </c>
      <c r="BK130" s="7">
        <f>SUM(BK131)</f>
        <v>0</v>
      </c>
      <c r="BL130" s="7">
        <f t="shared" ref="BL130" si="1040">BL131</f>
        <v>0</v>
      </c>
      <c r="BM130" s="7">
        <f>SUM(BM131)</f>
        <v>0</v>
      </c>
      <c r="BN130" s="7">
        <f t="shared" ref="BN130" si="1041">BN131</f>
        <v>0</v>
      </c>
      <c r="BO130" s="7">
        <f>SUM(BO131)</f>
        <v>0</v>
      </c>
      <c r="BP130" s="7">
        <f t="shared" ref="BP130" si="1042">BP131</f>
        <v>0</v>
      </c>
      <c r="BQ130" s="7">
        <f>SUM(BQ131)</f>
        <v>0</v>
      </c>
      <c r="BR130" s="7">
        <f>BR131</f>
        <v>0</v>
      </c>
      <c r="BS130" s="7">
        <f>SUM(BS131)</f>
        <v>0</v>
      </c>
      <c r="BT130" s="7">
        <f t="shared" ref="BT130" si="1043">BT131</f>
        <v>0</v>
      </c>
      <c r="BU130" s="7">
        <f>SUM(BU131)</f>
        <v>0</v>
      </c>
      <c r="BV130" s="7">
        <f t="shared" ref="BV130" si="1044">BV131</f>
        <v>0</v>
      </c>
      <c r="BW130" s="7">
        <f>SUM(BW131)</f>
        <v>0</v>
      </c>
      <c r="BX130" s="7">
        <f t="shared" ref="BX130" si="1045">BX131</f>
        <v>0</v>
      </c>
      <c r="BY130" s="7">
        <f>SUM(BY131)</f>
        <v>0</v>
      </c>
      <c r="BZ130" s="7">
        <f t="shared" ref="BZ130" si="1046">BZ131</f>
        <v>0</v>
      </c>
      <c r="CA130" s="7">
        <f>SUM(CA131)</f>
        <v>0</v>
      </c>
      <c r="CB130" s="7">
        <f t="shared" ref="CB130" si="1047">CB131</f>
        <v>0</v>
      </c>
      <c r="CC130" s="7">
        <f>SUM(CC131)</f>
        <v>0</v>
      </c>
      <c r="CD130" s="7">
        <f t="shared" ref="CD130" si="1048">CD131</f>
        <v>0</v>
      </c>
      <c r="CE130" s="7">
        <f>SUM(CE131)</f>
        <v>0</v>
      </c>
      <c r="CF130" s="7">
        <f t="shared" ref="CF130" si="1049">CF131</f>
        <v>0</v>
      </c>
      <c r="CG130" s="7">
        <f>SUM(CG131)</f>
        <v>0</v>
      </c>
      <c r="CH130" s="7">
        <f t="shared" ref="CH130" si="1050">CH131</f>
        <v>0</v>
      </c>
      <c r="CI130" s="7">
        <f t="shared" si="1014"/>
        <v>0</v>
      </c>
      <c r="CJ130" s="7">
        <f t="shared" ref="CJ130" si="1051">CJ131</f>
        <v>0</v>
      </c>
      <c r="CK130" s="7">
        <f>SUM(CK131)</f>
        <v>0</v>
      </c>
      <c r="CL130" s="7">
        <f t="shared" ref="CL130" si="1052">CL131</f>
        <v>0</v>
      </c>
      <c r="CM130" s="7">
        <f>SUM(CM131)</f>
        <v>0</v>
      </c>
      <c r="CN130" s="7">
        <f t="shared" ref="CN130" si="1053">CN131</f>
        <v>0</v>
      </c>
      <c r="CO130" s="7">
        <f t="shared" si="1014"/>
        <v>0</v>
      </c>
      <c r="CP130" s="40">
        <f t="shared" ref="CP130" si="1054">CP131</f>
        <v>0</v>
      </c>
      <c r="CQ130" s="7">
        <f>SUM(CQ131)</f>
        <v>0</v>
      </c>
      <c r="CR130" s="7">
        <f t="shared" ref="CR130" si="1055">CR131</f>
        <v>0</v>
      </c>
      <c r="CS130" s="7">
        <f t="shared" si="1014"/>
        <v>0</v>
      </c>
      <c r="CT130" s="7">
        <f t="shared" ref="CT130" si="1056">CT131</f>
        <v>0</v>
      </c>
      <c r="CU130" s="7">
        <f>SUM(CU131)</f>
        <v>0</v>
      </c>
      <c r="CV130" s="7">
        <f t="shared" ref="CV130" si="1057">CV131</f>
        <v>0</v>
      </c>
      <c r="CW130" s="7">
        <f>SUM(CW131)</f>
        <v>0</v>
      </c>
      <c r="CX130" s="7">
        <f t="shared" ref="CX130" si="1058">CX131</f>
        <v>0</v>
      </c>
      <c r="CY130" s="7">
        <f t="shared" si="1014"/>
        <v>0</v>
      </c>
      <c r="CZ130" s="7">
        <f t="shared" ref="CZ130" si="1059">CZ131</f>
        <v>0</v>
      </c>
      <c r="DA130" s="7">
        <f t="shared" si="1014"/>
        <v>0</v>
      </c>
      <c r="DB130" s="7">
        <f t="shared" ref="DB130" si="1060">DB131</f>
        <v>0</v>
      </c>
      <c r="DC130" s="7">
        <f t="shared" si="1014"/>
        <v>0</v>
      </c>
      <c r="DD130" s="7">
        <f t="shared" ref="DD130" si="1061">DD131</f>
        <v>0</v>
      </c>
      <c r="DE130" s="7">
        <f t="shared" si="1014"/>
        <v>0</v>
      </c>
      <c r="DF130" s="7">
        <f t="shared" ref="DF130" si="1062">DF131</f>
        <v>0</v>
      </c>
      <c r="DG130" s="7">
        <f t="shared" si="1014"/>
        <v>0</v>
      </c>
      <c r="DH130" s="7">
        <f t="shared" ref="DH130" si="1063">DH131</f>
        <v>0</v>
      </c>
      <c r="DI130" s="7">
        <f t="shared" si="1014"/>
        <v>0</v>
      </c>
      <c r="DJ130" s="7">
        <f t="shared" ref="DJ130" si="1064">DJ131</f>
        <v>0</v>
      </c>
      <c r="DK130" s="7">
        <f t="shared" si="1014"/>
        <v>0</v>
      </c>
      <c r="DL130" s="7">
        <f t="shared" ref="DL130" si="1065">DL131</f>
        <v>0</v>
      </c>
      <c r="DM130" s="7">
        <f t="shared" ref="DM130:DU130" si="1066">SUM(DM131)</f>
        <v>0</v>
      </c>
      <c r="DN130" s="40">
        <f t="shared" ref="DN130" si="1067">DN131</f>
        <v>0</v>
      </c>
      <c r="DO130" s="7">
        <f t="shared" si="1066"/>
        <v>0</v>
      </c>
      <c r="DP130" s="7">
        <f t="shared" ref="DP130" si="1068">DP131</f>
        <v>0</v>
      </c>
      <c r="DQ130" s="7">
        <f t="shared" si="1066"/>
        <v>0</v>
      </c>
      <c r="DR130" s="7">
        <f t="shared" ref="DR130" si="1069">DR131</f>
        <v>0</v>
      </c>
      <c r="DS130" s="7">
        <f t="shared" si="1066"/>
        <v>0</v>
      </c>
      <c r="DT130" s="7">
        <f t="shared" ref="DT130" si="1070">DT131</f>
        <v>0</v>
      </c>
      <c r="DU130" s="7">
        <f t="shared" si="1066"/>
        <v>0</v>
      </c>
      <c r="DV130" s="7">
        <f>SUM(DV131)</f>
        <v>0</v>
      </c>
      <c r="DW130" s="7">
        <f>SUM(DW131)</f>
        <v>0</v>
      </c>
      <c r="DX130" s="40">
        <f>DX131</f>
        <v>0</v>
      </c>
      <c r="DY130" s="7">
        <f>SUM(DY131)</f>
        <v>0</v>
      </c>
      <c r="DZ130" s="7">
        <f t="shared" ref="DZ130" si="1071">DZ131</f>
        <v>0</v>
      </c>
      <c r="EA130" s="7">
        <f>SUM(EA131)</f>
        <v>0</v>
      </c>
      <c r="EB130" s="7">
        <f t="shared" ref="EB130" si="1072">EB131</f>
        <v>0</v>
      </c>
      <c r="EC130" s="7">
        <f>SUM(EC131)</f>
        <v>0</v>
      </c>
      <c r="ED130" s="47">
        <v>0</v>
      </c>
      <c r="EE130" s="47">
        <f t="shared" ref="EE130:EI130" si="1073">EE131</f>
        <v>0</v>
      </c>
      <c r="EF130" s="104">
        <f t="shared" si="1073"/>
        <v>0</v>
      </c>
      <c r="EG130" s="104">
        <f t="shared" si="1073"/>
        <v>0</v>
      </c>
      <c r="EH130" s="105">
        <f t="shared" si="1073"/>
        <v>140</v>
      </c>
      <c r="EI130" s="105">
        <f t="shared" si="1073"/>
        <v>2982834.6239999998</v>
      </c>
    </row>
    <row r="131" spans="1:139" s="17" customFormat="1" ht="45" x14ac:dyDescent="0.25">
      <c r="A131" s="19"/>
      <c r="B131" s="19">
        <v>85</v>
      </c>
      <c r="C131" s="10" t="s">
        <v>279</v>
      </c>
      <c r="D131" s="9">
        <v>11480</v>
      </c>
      <c r="E131" s="4">
        <v>1.32</v>
      </c>
      <c r="F131" s="6">
        <v>1</v>
      </c>
      <c r="G131" s="6"/>
      <c r="H131" s="9">
        <v>1.4</v>
      </c>
      <c r="I131" s="9">
        <v>1.68</v>
      </c>
      <c r="J131" s="9">
        <v>2.23</v>
      </c>
      <c r="K131" s="9">
        <v>2.57</v>
      </c>
      <c r="L131" s="5"/>
      <c r="M131" s="5">
        <f t="shared" si="641"/>
        <v>0</v>
      </c>
      <c r="N131" s="5"/>
      <c r="O131" s="5">
        <f>N131*D131*E131*F131*H131*$O$12</f>
        <v>0</v>
      </c>
      <c r="P131" s="11">
        <v>137</v>
      </c>
      <c r="Q131" s="5">
        <f>P131*D131*E131*F131*H131*$Q$12</f>
        <v>2906460.48</v>
      </c>
      <c r="R131" s="5"/>
      <c r="S131" s="5">
        <f>SUM(R131*D131*E131*F131*H131*$S$12)</f>
        <v>0</v>
      </c>
      <c r="T131" s="11"/>
      <c r="U131" s="11">
        <f>SUM(T131*D131*E131*F131*H131*$U$12)</f>
        <v>0</v>
      </c>
      <c r="V131" s="5"/>
      <c r="W131" s="5">
        <f t="shared" si="642"/>
        <v>0</v>
      </c>
      <c r="X131" s="5"/>
      <c r="Y131" s="5">
        <f>SUM(X131*D131*E131*F131*H131*$Y$12)</f>
        <v>0</v>
      </c>
      <c r="Z131" s="5"/>
      <c r="AA131" s="5">
        <f>SUM(Z131*D131*E131*F131*H131*$AA$12)</f>
        <v>0</v>
      </c>
      <c r="AB131" s="5">
        <v>3</v>
      </c>
      <c r="AC131" s="5">
        <f>SUM(AB131*D131*E131*F131*I131*$AC$12)</f>
        <v>76374.144</v>
      </c>
      <c r="AD131" s="11"/>
      <c r="AE131" s="5">
        <f>SUM(AD131*D131*E131*F131*I131*$AE$12)</f>
        <v>0</v>
      </c>
      <c r="AF131" s="5"/>
      <c r="AG131" s="5">
        <f>SUM(AF131*D131*E131*F131*H131*$AG$12)</f>
        <v>0</v>
      </c>
      <c r="AH131" s="11"/>
      <c r="AI131" s="11">
        <f>SUM(AH131*D131*E131*F131*H131*$AI$12)</f>
        <v>0</v>
      </c>
      <c r="AJ131" s="5"/>
      <c r="AK131" s="5">
        <f>SUM(AJ131*D131*E131*F131*H131*$AK$12)</f>
        <v>0</v>
      </c>
      <c r="AL131" s="5"/>
      <c r="AM131" s="5">
        <f>SUM(AL131*D131*E131*F131*H131*$AM$12)</f>
        <v>0</v>
      </c>
      <c r="AN131" s="5"/>
      <c r="AO131" s="5">
        <f>SUM(D131*E131*F131*H131*AN131*$AO$12)</f>
        <v>0</v>
      </c>
      <c r="AP131" s="5"/>
      <c r="AQ131" s="5">
        <f>SUM(AP131*D131*E131*F131*H131*$AQ$12)</f>
        <v>0</v>
      </c>
      <c r="AR131" s="5"/>
      <c r="AS131" s="5">
        <f>SUM(AR131*D131*E131*F131*H131*$AS$12)</f>
        <v>0</v>
      </c>
      <c r="AT131" s="5"/>
      <c r="AU131" s="5">
        <f>SUM(AT131*D131*E131*F131*H131*$AU$12)</f>
        <v>0</v>
      </c>
      <c r="AV131" s="5"/>
      <c r="AW131" s="5">
        <f>SUM(AV131*D131*E131*F131*H131*$AW$12)</f>
        <v>0</v>
      </c>
      <c r="AX131" s="5"/>
      <c r="AY131" s="5">
        <f>SUM(AX131*D131*E131*F131*H131*$AY$12)</f>
        <v>0</v>
      </c>
      <c r="AZ131" s="5"/>
      <c r="BA131" s="5">
        <f>SUM(AZ131*D131*E131*F131*H131*$BA$12)</f>
        <v>0</v>
      </c>
      <c r="BB131" s="5"/>
      <c r="BC131" s="5">
        <f>SUM(BB131*D131*E131*F131*H131*$BC$12)</f>
        <v>0</v>
      </c>
      <c r="BD131" s="5"/>
      <c r="BE131" s="5">
        <f>BD131*D131*E131*F131*H131*$BE$12</f>
        <v>0</v>
      </c>
      <c r="BF131" s="5"/>
      <c r="BG131" s="5">
        <f>BF131*D131*E131*F131*H131*$BG$12</f>
        <v>0</v>
      </c>
      <c r="BH131" s="5"/>
      <c r="BI131" s="5">
        <f>BH131*D131*E131*F131*H131*$BI$12</f>
        <v>0</v>
      </c>
      <c r="BJ131" s="5"/>
      <c r="BK131" s="5">
        <f>SUM(BJ131*D131*E131*F131*H131*$BK$12)</f>
        <v>0</v>
      </c>
      <c r="BL131" s="5"/>
      <c r="BM131" s="5">
        <f>SUM(BL131*D131*E131*F131*H131*$BM$12)</f>
        <v>0</v>
      </c>
      <c r="BN131" s="5"/>
      <c r="BO131" s="5">
        <f>SUM(BN131*D131*E131*F131*H131*$BO$12)</f>
        <v>0</v>
      </c>
      <c r="BP131" s="5"/>
      <c r="BQ131" s="5">
        <f>SUM(BP131*D131*E131*F131*H131*$BQ$12)</f>
        <v>0</v>
      </c>
      <c r="BR131" s="5"/>
      <c r="BS131" s="5">
        <f>SUM(BR131*D131*E131*F131*H131*$BS$12)</f>
        <v>0</v>
      </c>
      <c r="BT131" s="5"/>
      <c r="BU131" s="5">
        <f>BT131*D131*E131*F131*H131*$BU$12</f>
        <v>0</v>
      </c>
      <c r="BV131" s="5"/>
      <c r="BW131" s="5">
        <f>SUM(BV131*D131*E131*F131*H131*$BW$12)</f>
        <v>0</v>
      </c>
      <c r="BX131" s="5"/>
      <c r="BY131" s="5">
        <f>SUM(BX131*D131*E131*F131*H131*$BY$12)</f>
        <v>0</v>
      </c>
      <c r="BZ131" s="5"/>
      <c r="CA131" s="5">
        <f>SUM(BZ131*D131*E131*F131*H131*$CA$12)</f>
        <v>0</v>
      </c>
      <c r="CB131" s="5"/>
      <c r="CC131" s="5">
        <f>SUM(CB131*D131*E131*F131*H131*$CC$12)</f>
        <v>0</v>
      </c>
      <c r="CD131" s="5"/>
      <c r="CE131" s="5">
        <f>CD131*D131*E131*F131*H131*$CE$12</f>
        <v>0</v>
      </c>
      <c r="CF131" s="7"/>
      <c r="CG131" s="5">
        <f>SUM(CF131*D131*E131*F131*H131*$CG$12)</f>
        <v>0</v>
      </c>
      <c r="CH131" s="5"/>
      <c r="CI131" s="5">
        <f>SUM(CH131*D131*E131*F131*I131*$CI$12)</f>
        <v>0</v>
      </c>
      <c r="CJ131" s="5"/>
      <c r="CK131" s="5">
        <f>SUM(CJ131*D131*E131*F131*I131*$CK$12)</f>
        <v>0</v>
      </c>
      <c r="CL131" s="5"/>
      <c r="CM131" s="5">
        <f>SUM(CL131*D131*E131*F131*I131*$CM$12)</f>
        <v>0</v>
      </c>
      <c r="CN131" s="5"/>
      <c r="CO131" s="5">
        <f>SUM(CN131*D131*E131*F131*I131*$CO$12)</f>
        <v>0</v>
      </c>
      <c r="CP131" s="11"/>
      <c r="CQ131" s="5">
        <f>SUM(CP131*D131*E131*F131*I131*$CQ$12)</f>
        <v>0</v>
      </c>
      <c r="CR131" s="5"/>
      <c r="CS131" s="5">
        <f>SUM(CR131*D131*E131*F131*I131*$CS$12)</f>
        <v>0</v>
      </c>
      <c r="CT131" s="5"/>
      <c r="CU131" s="5">
        <f>SUM(CT131*D131*E131*F131*I131*$CU$12)</f>
        <v>0</v>
      </c>
      <c r="CV131" s="5"/>
      <c r="CW131" s="5">
        <f>SUM(CV131*D131*E131*F131*I131*$CW$12)</f>
        <v>0</v>
      </c>
      <c r="CX131" s="5"/>
      <c r="CY131" s="5">
        <f>SUM(CX131*D131*E131*F131*I131*$CY$12)</f>
        <v>0</v>
      </c>
      <c r="CZ131" s="5"/>
      <c r="DA131" s="5">
        <f>SUM(CZ131*D131*E131*F131*I131*$DA$12)</f>
        <v>0</v>
      </c>
      <c r="DB131" s="5"/>
      <c r="DC131" s="5">
        <f>SUM(DB131*D131*E131*F131*I131*$DC$12)</f>
        <v>0</v>
      </c>
      <c r="DD131" s="5"/>
      <c r="DE131" s="5">
        <f>SUM(DD131*D131*E131*F131*I131*$DE$12)</f>
        <v>0</v>
      </c>
      <c r="DF131" s="5"/>
      <c r="DG131" s="5">
        <f>SUM(DF131*D131*E131*F131*I131*$DG$12)</f>
        <v>0</v>
      </c>
      <c r="DH131" s="5"/>
      <c r="DI131" s="5">
        <f>SUM(DH131*D131*E131*F131*I131*$DI$12)</f>
        <v>0</v>
      </c>
      <c r="DJ131" s="5"/>
      <c r="DK131" s="5">
        <f>SUM(DJ131*D131*E131*F131*I131*$DK$12)</f>
        <v>0</v>
      </c>
      <c r="DL131" s="5"/>
      <c r="DM131" s="5">
        <f>DL131*D131*E131*F131*I131*$DM$12</f>
        <v>0</v>
      </c>
      <c r="DN131" s="11"/>
      <c r="DO131" s="5">
        <f>SUM(DN131*D131*E131*F131*I131*$DO$12)</f>
        <v>0</v>
      </c>
      <c r="DP131" s="5"/>
      <c r="DQ131" s="5">
        <f>SUM(DP131*D131*E131*F131*I131*$DQ$12)</f>
        <v>0</v>
      </c>
      <c r="DR131" s="5"/>
      <c r="DS131" s="5">
        <f>SUM(DR131*D131*E131*F131*J131*$DS$12)</f>
        <v>0</v>
      </c>
      <c r="DT131" s="5"/>
      <c r="DU131" s="5">
        <f>SUM(DT131*D131*E131*F131*K131*$DU$12)</f>
        <v>0</v>
      </c>
      <c r="DV131" s="5"/>
      <c r="DW131" s="5">
        <f>SUM(DV131*D131*E131*F131*H131*$DW$12)</f>
        <v>0</v>
      </c>
      <c r="DX131" s="11"/>
      <c r="DY131" s="5">
        <f>SUM(DX131*D131*E131*F131*H131*$DY$12)</f>
        <v>0</v>
      </c>
      <c r="DZ131" s="5"/>
      <c r="EA131" s="5">
        <f>SUM(DZ131*D131*E131*F131*H131*$EA$12)</f>
        <v>0</v>
      </c>
      <c r="EB131" s="5"/>
      <c r="EC131" s="5">
        <f>SUM(EB131*D131*E131*F131*H131*$EC$12)</f>
        <v>0</v>
      </c>
      <c r="ED131" s="5"/>
      <c r="EE131" s="5">
        <f t="shared" si="767"/>
        <v>0</v>
      </c>
      <c r="EF131" s="107"/>
      <c r="EG131" s="106">
        <f t="shared" si="577"/>
        <v>0</v>
      </c>
      <c r="EH131" s="108">
        <f t="shared" si="578"/>
        <v>140</v>
      </c>
      <c r="EI131" s="108">
        <f t="shared" si="578"/>
        <v>2982834.6239999998</v>
      </c>
    </row>
    <row r="132" spans="1:139" s="109" customFormat="1" ht="14.25" x14ac:dyDescent="0.2">
      <c r="A132" s="50">
        <v>29</v>
      </c>
      <c r="B132" s="50"/>
      <c r="C132" s="54" t="s">
        <v>280</v>
      </c>
      <c r="D132" s="55">
        <v>11480</v>
      </c>
      <c r="E132" s="51">
        <v>1.25</v>
      </c>
      <c r="F132" s="46">
        <v>1</v>
      </c>
      <c r="G132" s="2"/>
      <c r="H132" s="55"/>
      <c r="I132" s="55"/>
      <c r="J132" s="55"/>
      <c r="K132" s="55">
        <v>2.57</v>
      </c>
      <c r="L132" s="7">
        <f>SUM(L133:L136)</f>
        <v>32</v>
      </c>
      <c r="M132" s="7">
        <f t="shared" ref="M132:DK132" si="1074">SUM(M133:M136)</f>
        <v>540019.19999999995</v>
      </c>
      <c r="N132" s="7">
        <f t="shared" si="1074"/>
        <v>0</v>
      </c>
      <c r="O132" s="7">
        <f t="shared" si="1074"/>
        <v>0</v>
      </c>
      <c r="P132" s="40">
        <f t="shared" si="1074"/>
        <v>7</v>
      </c>
      <c r="Q132" s="7">
        <f t="shared" si="1074"/>
        <v>118129.2</v>
      </c>
      <c r="R132" s="7">
        <f t="shared" si="1074"/>
        <v>0</v>
      </c>
      <c r="S132" s="7">
        <f t="shared" si="1074"/>
        <v>0</v>
      </c>
      <c r="T132" s="52">
        <f t="shared" si="1074"/>
        <v>0</v>
      </c>
      <c r="U132" s="52">
        <f t="shared" si="1074"/>
        <v>0</v>
      </c>
      <c r="V132" s="7">
        <f t="shared" si="1074"/>
        <v>0</v>
      </c>
      <c r="W132" s="7">
        <f t="shared" si="1074"/>
        <v>0</v>
      </c>
      <c r="X132" s="7">
        <f t="shared" si="1074"/>
        <v>75</v>
      </c>
      <c r="Y132" s="7">
        <f t="shared" si="1074"/>
        <v>1265670</v>
      </c>
      <c r="Z132" s="7">
        <f t="shared" si="1074"/>
        <v>105</v>
      </c>
      <c r="AA132" s="7">
        <f t="shared" si="1074"/>
        <v>1771938</v>
      </c>
      <c r="AB132" s="7">
        <f t="shared" si="1074"/>
        <v>0</v>
      </c>
      <c r="AC132" s="7">
        <f t="shared" si="1074"/>
        <v>0</v>
      </c>
      <c r="AD132" s="40">
        <f t="shared" si="1074"/>
        <v>4</v>
      </c>
      <c r="AE132" s="7">
        <f t="shared" si="1074"/>
        <v>81002.87999999999</v>
      </c>
      <c r="AF132" s="7">
        <f t="shared" si="1074"/>
        <v>24</v>
      </c>
      <c r="AG132" s="7">
        <f t="shared" si="1074"/>
        <v>648987.36</v>
      </c>
      <c r="AH132" s="52">
        <f t="shared" si="1074"/>
        <v>4</v>
      </c>
      <c r="AI132" s="52">
        <f t="shared" si="1074"/>
        <v>67502.399999999994</v>
      </c>
      <c r="AJ132" s="7">
        <f>SUM(AJ133:AJ136)</f>
        <v>0</v>
      </c>
      <c r="AK132" s="7">
        <f>SUM(AK133:AK136)</f>
        <v>0</v>
      </c>
      <c r="AL132" s="7">
        <f>SUM(AL133:AL136)</f>
        <v>0</v>
      </c>
      <c r="AM132" s="7">
        <f>SUM(AM133:AM136)</f>
        <v>0</v>
      </c>
      <c r="AN132" s="7">
        <f t="shared" si="1074"/>
        <v>0</v>
      </c>
      <c r="AO132" s="7">
        <f t="shared" si="1074"/>
        <v>0</v>
      </c>
      <c r="AP132" s="7">
        <f t="shared" si="1074"/>
        <v>0</v>
      </c>
      <c r="AQ132" s="7">
        <f t="shared" si="1074"/>
        <v>0</v>
      </c>
      <c r="AR132" s="7">
        <f t="shared" si="1074"/>
        <v>0</v>
      </c>
      <c r="AS132" s="7">
        <f t="shared" si="1074"/>
        <v>0</v>
      </c>
      <c r="AT132" s="7">
        <f t="shared" si="1074"/>
        <v>80</v>
      </c>
      <c r="AU132" s="7">
        <f>SUM(AU133:AU136)</f>
        <v>1350048</v>
      </c>
      <c r="AV132" s="7">
        <f t="shared" ref="AV132:CH132" si="1075">SUM(AV133:AV136)</f>
        <v>47</v>
      </c>
      <c r="AW132" s="7">
        <f t="shared" si="1075"/>
        <v>793153.2</v>
      </c>
      <c r="AX132" s="7">
        <f t="shared" si="1075"/>
        <v>293</v>
      </c>
      <c r="AY132" s="7">
        <f t="shared" si="1075"/>
        <v>4944550.8</v>
      </c>
      <c r="AZ132" s="7">
        <f t="shared" si="1075"/>
        <v>45</v>
      </c>
      <c r="BA132" s="7">
        <f t="shared" si="1075"/>
        <v>759402</v>
      </c>
      <c r="BB132" s="7">
        <f t="shared" si="1075"/>
        <v>61</v>
      </c>
      <c r="BC132" s="7">
        <f t="shared" si="1075"/>
        <v>1029411.6</v>
      </c>
      <c r="BD132" s="7">
        <f t="shared" si="1075"/>
        <v>120</v>
      </c>
      <c r="BE132" s="7">
        <f t="shared" si="1075"/>
        <v>2025071.9999999998</v>
      </c>
      <c r="BF132" s="7">
        <f t="shared" si="1075"/>
        <v>1</v>
      </c>
      <c r="BG132" s="7">
        <f t="shared" si="1075"/>
        <v>16875.599999999999</v>
      </c>
      <c r="BH132" s="7">
        <f t="shared" si="1075"/>
        <v>95</v>
      </c>
      <c r="BI132" s="7">
        <f t="shared" si="1075"/>
        <v>1603182</v>
      </c>
      <c r="BJ132" s="7">
        <f t="shared" si="1075"/>
        <v>9</v>
      </c>
      <c r="BK132" s="7">
        <f t="shared" si="1075"/>
        <v>151880.4</v>
      </c>
      <c r="BL132" s="7">
        <f t="shared" si="1075"/>
        <v>0</v>
      </c>
      <c r="BM132" s="7">
        <f t="shared" si="1075"/>
        <v>0</v>
      </c>
      <c r="BN132" s="7">
        <f t="shared" si="1075"/>
        <v>0</v>
      </c>
      <c r="BO132" s="7">
        <f t="shared" si="1075"/>
        <v>0</v>
      </c>
      <c r="BP132" s="7">
        <f t="shared" si="1075"/>
        <v>0</v>
      </c>
      <c r="BQ132" s="7">
        <f t="shared" si="1075"/>
        <v>0</v>
      </c>
      <c r="BR132" s="7">
        <f t="shared" si="1075"/>
        <v>0</v>
      </c>
      <c r="BS132" s="7">
        <f t="shared" si="1075"/>
        <v>0</v>
      </c>
      <c r="BT132" s="7">
        <f t="shared" si="1075"/>
        <v>1</v>
      </c>
      <c r="BU132" s="7">
        <f t="shared" si="1075"/>
        <v>16875.599999999999</v>
      </c>
      <c r="BV132" s="7">
        <f t="shared" si="1075"/>
        <v>26</v>
      </c>
      <c r="BW132" s="7">
        <f t="shared" si="1075"/>
        <v>438765.6</v>
      </c>
      <c r="BX132" s="7">
        <f t="shared" si="1075"/>
        <v>90</v>
      </c>
      <c r="BY132" s="7">
        <f t="shared" si="1075"/>
        <v>1518804</v>
      </c>
      <c r="BZ132" s="7">
        <f t="shared" si="1075"/>
        <v>15</v>
      </c>
      <c r="CA132" s="7">
        <f t="shared" si="1075"/>
        <v>253133.99999999997</v>
      </c>
      <c r="CB132" s="7">
        <f t="shared" si="1075"/>
        <v>72</v>
      </c>
      <c r="CC132" s="7">
        <f t="shared" si="1075"/>
        <v>1215043.2</v>
      </c>
      <c r="CD132" s="7">
        <f t="shared" si="1075"/>
        <v>33</v>
      </c>
      <c r="CE132" s="7">
        <f t="shared" si="1075"/>
        <v>556894.79999999993</v>
      </c>
      <c r="CF132" s="7">
        <f t="shared" si="1075"/>
        <v>47</v>
      </c>
      <c r="CG132" s="7">
        <f t="shared" si="1075"/>
        <v>837029.76</v>
      </c>
      <c r="CH132" s="7">
        <f t="shared" si="1075"/>
        <v>19</v>
      </c>
      <c r="CI132" s="7">
        <f t="shared" si="1074"/>
        <v>384763.68</v>
      </c>
      <c r="CJ132" s="7">
        <f>SUM(CJ133:CJ136)</f>
        <v>22</v>
      </c>
      <c r="CK132" s="7">
        <f>SUM(CK133:CK136)</f>
        <v>445515.83999999997</v>
      </c>
      <c r="CL132" s="7">
        <f>SUM(CL133:CL136)</f>
        <v>8</v>
      </c>
      <c r="CM132" s="7">
        <f>SUM(CM133:CM136)</f>
        <v>162005.75999999998</v>
      </c>
      <c r="CN132" s="7">
        <f t="shared" si="1074"/>
        <v>10</v>
      </c>
      <c r="CO132" s="7">
        <f t="shared" si="1074"/>
        <v>202507.19999999998</v>
      </c>
      <c r="CP132" s="40">
        <f>SUM(CP133:CP136)</f>
        <v>5</v>
      </c>
      <c r="CQ132" s="7">
        <f>SUM(CQ133:CQ136)</f>
        <v>101253.59999999999</v>
      </c>
      <c r="CR132" s="7">
        <f t="shared" si="1074"/>
        <v>0</v>
      </c>
      <c r="CS132" s="7">
        <f t="shared" si="1074"/>
        <v>0</v>
      </c>
      <c r="CT132" s="7">
        <f>SUM(CT133:CT136)</f>
        <v>0</v>
      </c>
      <c r="CU132" s="7">
        <f>SUM(CU133:CU136)</f>
        <v>0</v>
      </c>
      <c r="CV132" s="7">
        <f>SUM(CV133:CV136)</f>
        <v>20</v>
      </c>
      <c r="CW132" s="7">
        <f>SUM(CW133:CW136)</f>
        <v>405014.39999999997</v>
      </c>
      <c r="CX132" s="7">
        <f t="shared" si="1074"/>
        <v>95</v>
      </c>
      <c r="CY132" s="7">
        <f t="shared" si="1074"/>
        <v>1923818.4</v>
      </c>
      <c r="CZ132" s="7">
        <f t="shared" si="1074"/>
        <v>15</v>
      </c>
      <c r="DA132" s="7">
        <f t="shared" si="1074"/>
        <v>303760.8</v>
      </c>
      <c r="DB132" s="7">
        <f t="shared" si="1074"/>
        <v>44</v>
      </c>
      <c r="DC132" s="7">
        <f t="shared" si="1074"/>
        <v>973770.33599999989</v>
      </c>
      <c r="DD132" s="7">
        <f t="shared" si="1074"/>
        <v>48</v>
      </c>
      <c r="DE132" s="7">
        <f t="shared" si="1074"/>
        <v>972034.55999999994</v>
      </c>
      <c r="DF132" s="7">
        <f t="shared" si="1074"/>
        <v>15</v>
      </c>
      <c r="DG132" s="7">
        <f t="shared" si="1074"/>
        <v>303760.8</v>
      </c>
      <c r="DH132" s="7">
        <f t="shared" si="1074"/>
        <v>77</v>
      </c>
      <c r="DI132" s="7">
        <f t="shared" si="1074"/>
        <v>1559305.44</v>
      </c>
      <c r="DJ132" s="7">
        <f t="shared" si="1074"/>
        <v>10</v>
      </c>
      <c r="DK132" s="7">
        <f t="shared" si="1074"/>
        <v>202507.19999999998</v>
      </c>
      <c r="DL132" s="7">
        <f t="shared" ref="DL132:EI132" si="1076">SUM(DL133:DL136)</f>
        <v>1</v>
      </c>
      <c r="DM132" s="7">
        <f t="shared" si="1076"/>
        <v>20250.719999999998</v>
      </c>
      <c r="DN132" s="40">
        <f t="shared" si="1076"/>
        <v>20</v>
      </c>
      <c r="DO132" s="7">
        <f t="shared" si="1076"/>
        <v>405014.39999999997</v>
      </c>
      <c r="DP132" s="7">
        <f t="shared" si="1076"/>
        <v>0</v>
      </c>
      <c r="DQ132" s="7">
        <f t="shared" si="1076"/>
        <v>0</v>
      </c>
      <c r="DR132" s="7">
        <f t="shared" si="1076"/>
        <v>0</v>
      </c>
      <c r="DS132" s="7">
        <f t="shared" si="1076"/>
        <v>0</v>
      </c>
      <c r="DT132" s="7">
        <f t="shared" si="1076"/>
        <v>12</v>
      </c>
      <c r="DU132" s="7">
        <f t="shared" si="1076"/>
        <v>371745.36</v>
      </c>
      <c r="DV132" s="7">
        <f t="shared" si="1076"/>
        <v>0</v>
      </c>
      <c r="DW132" s="7">
        <f t="shared" si="1076"/>
        <v>0</v>
      </c>
      <c r="DX132" s="40">
        <f t="shared" si="1076"/>
        <v>0</v>
      </c>
      <c r="DY132" s="7">
        <f t="shared" si="1076"/>
        <v>0</v>
      </c>
      <c r="DZ132" s="7">
        <f t="shared" si="1076"/>
        <v>0</v>
      </c>
      <c r="EA132" s="7">
        <f t="shared" si="1076"/>
        <v>0</v>
      </c>
      <c r="EB132" s="7">
        <f t="shared" si="1076"/>
        <v>0</v>
      </c>
      <c r="EC132" s="7">
        <f t="shared" si="1076"/>
        <v>0</v>
      </c>
      <c r="ED132" s="47">
        <v>0</v>
      </c>
      <c r="EE132" s="47">
        <f t="shared" si="1076"/>
        <v>0</v>
      </c>
      <c r="EF132" s="104">
        <f t="shared" si="1076"/>
        <v>0</v>
      </c>
      <c r="EG132" s="104">
        <f t="shared" si="1076"/>
        <v>0</v>
      </c>
      <c r="EH132" s="105">
        <f t="shared" si="1076"/>
        <v>1707</v>
      </c>
      <c r="EI132" s="105">
        <f t="shared" si="1076"/>
        <v>30740400.096000001</v>
      </c>
    </row>
    <row r="133" spans="1:139" s="109" customFormat="1" ht="30" x14ac:dyDescent="0.25">
      <c r="A133" s="19"/>
      <c r="B133" s="19">
        <v>86</v>
      </c>
      <c r="C133" s="10" t="s">
        <v>281</v>
      </c>
      <c r="D133" s="9">
        <v>11480</v>
      </c>
      <c r="E133" s="4">
        <v>1.44</v>
      </c>
      <c r="F133" s="6">
        <v>1</v>
      </c>
      <c r="G133" s="6"/>
      <c r="H133" s="9">
        <v>1.4</v>
      </c>
      <c r="I133" s="9">
        <v>1.68</v>
      </c>
      <c r="J133" s="9">
        <v>2.23</v>
      </c>
      <c r="K133" s="9">
        <v>2.57</v>
      </c>
      <c r="L133" s="5"/>
      <c r="M133" s="5">
        <f t="shared" si="641"/>
        <v>0</v>
      </c>
      <c r="N133" s="5"/>
      <c r="O133" s="5">
        <f>N133*D133*E133*F133*H133*$O$12</f>
        <v>0</v>
      </c>
      <c r="P133" s="11"/>
      <c r="Q133" s="5">
        <f>P133*D133*E133*F133*H133*$Q$12</f>
        <v>0</v>
      </c>
      <c r="R133" s="5"/>
      <c r="S133" s="5">
        <f>SUM(R133*D133*E133*F133*H133*$S$12)</f>
        <v>0</v>
      </c>
      <c r="T133" s="11"/>
      <c r="U133" s="11">
        <f>SUM(T133*D133*E133*F133*H133*$U$12)</f>
        <v>0</v>
      </c>
      <c r="V133" s="5"/>
      <c r="W133" s="5">
        <f t="shared" si="642"/>
        <v>0</v>
      </c>
      <c r="X133" s="5"/>
      <c r="Y133" s="5">
        <f>SUM(X133*D133*E133*F133*H133*$Y$12)</f>
        <v>0</v>
      </c>
      <c r="Z133" s="5"/>
      <c r="AA133" s="5">
        <f>SUM(Z133*D133*E133*F133*H133*$AA$12)</f>
        <v>0</v>
      </c>
      <c r="AB133" s="5"/>
      <c r="AC133" s="5">
        <f>SUM(AB133*D133*E133*F133*I133*$AC$12)</f>
        <v>0</v>
      </c>
      <c r="AD133" s="11"/>
      <c r="AE133" s="5">
        <f>SUM(AD133*D133*E133*F133*I133*$AE$12)</f>
        <v>0</v>
      </c>
      <c r="AF133" s="5">
        <v>2</v>
      </c>
      <c r="AG133" s="5">
        <f>SUM(AF133*D133*E133*F133*H133*$AG$12)</f>
        <v>46287.360000000001</v>
      </c>
      <c r="AH133" s="11"/>
      <c r="AI133" s="11">
        <f>SUM(AH133*D133*E133*F133*H133*$AI$12)</f>
        <v>0</v>
      </c>
      <c r="AJ133" s="5"/>
      <c r="AK133" s="5">
        <f>SUM(AJ133*D133*E133*F133*H133*$AK$12)</f>
        <v>0</v>
      </c>
      <c r="AL133" s="7"/>
      <c r="AM133" s="5">
        <f>SUM(AL133*D133*E133*F133*H133*$AM$12)</f>
        <v>0</v>
      </c>
      <c r="AN133" s="5"/>
      <c r="AO133" s="5">
        <f>SUM(D133*E133*F133*H133*AN133*$AO$12)</f>
        <v>0</v>
      </c>
      <c r="AP133" s="5"/>
      <c r="AQ133" s="5">
        <f>SUM(AP133*D133*E133*F133*H133*$AQ$12)</f>
        <v>0</v>
      </c>
      <c r="AR133" s="5"/>
      <c r="AS133" s="5">
        <f>SUM(AR133*D133*E133*F133*H133*$AS$12)</f>
        <v>0</v>
      </c>
      <c r="AT133" s="5"/>
      <c r="AU133" s="5">
        <f>SUM(AT133*D133*E133*F133*H133*$AU$12)</f>
        <v>0</v>
      </c>
      <c r="AV133" s="5"/>
      <c r="AW133" s="5">
        <f>SUM(AV133*D133*E133*F133*H133*$AW$12)</f>
        <v>0</v>
      </c>
      <c r="AX133" s="11"/>
      <c r="AY133" s="5">
        <f>SUM(AX133*D133*E133*F133*H133*$AY$12)</f>
        <v>0</v>
      </c>
      <c r="AZ133" s="5"/>
      <c r="BA133" s="5">
        <f>SUM(AZ133*D133*E133*F133*H133*$BA$12)</f>
        <v>0</v>
      </c>
      <c r="BB133" s="5"/>
      <c r="BC133" s="5">
        <f>SUM(BB133*D133*E133*F133*H133*$BC$12)</f>
        <v>0</v>
      </c>
      <c r="BD133" s="5"/>
      <c r="BE133" s="5">
        <f>BD133*D133*E133*F133*H133*$BE$12</f>
        <v>0</v>
      </c>
      <c r="BF133" s="5"/>
      <c r="BG133" s="5">
        <f>BF133*D133*E133*F133*H133*$BG$12</f>
        <v>0</v>
      </c>
      <c r="BH133" s="5"/>
      <c r="BI133" s="5">
        <f>BH133*D133*E133*F133*H133*$BI$12</f>
        <v>0</v>
      </c>
      <c r="BJ133" s="5"/>
      <c r="BK133" s="5">
        <f>SUM(BJ133*D133*E133*F133*H133*$BK$12)</f>
        <v>0</v>
      </c>
      <c r="BL133" s="5"/>
      <c r="BM133" s="5">
        <f>SUM(BL133*D133*E133*F133*H133*$BM$12)</f>
        <v>0</v>
      </c>
      <c r="BN133" s="5"/>
      <c r="BO133" s="5">
        <f>SUM(BN133*D133*E133*F133*H133*$BO$12)</f>
        <v>0</v>
      </c>
      <c r="BP133" s="5"/>
      <c r="BQ133" s="5">
        <f>SUM(BP133*D133*E133*F133*H133*$BQ$12)</f>
        <v>0</v>
      </c>
      <c r="BR133" s="5"/>
      <c r="BS133" s="5">
        <f>SUM(BR133*D133*E133*F133*H133*$BS$12)</f>
        <v>0</v>
      </c>
      <c r="BT133" s="5"/>
      <c r="BU133" s="5">
        <f>BT133*D133*E133*F133*H133*$BU$12</f>
        <v>0</v>
      </c>
      <c r="BV133" s="5"/>
      <c r="BW133" s="5">
        <f>SUM(BV133*D133*E133*F133*H133*$BW$12)</f>
        <v>0</v>
      </c>
      <c r="BX133" s="5"/>
      <c r="BY133" s="5">
        <f>SUM(BX133*D133*E133*F133*H133*$BY$12)</f>
        <v>0</v>
      </c>
      <c r="BZ133" s="5"/>
      <c r="CA133" s="5">
        <f>SUM(BZ133*D133*E133*F133*H133*$CA$12)</f>
        <v>0</v>
      </c>
      <c r="CB133" s="5"/>
      <c r="CC133" s="5">
        <f>SUM(CB133*D133*E133*F133*H133*$CC$12)</f>
        <v>0</v>
      </c>
      <c r="CD133" s="5"/>
      <c r="CE133" s="5">
        <f>CD133*D133*E133*F133*H133*$CE$12</f>
        <v>0</v>
      </c>
      <c r="CF133" s="5">
        <v>7</v>
      </c>
      <c r="CG133" s="5">
        <f>SUM(CF133*D133*E133*F133*H133*$CG$12)</f>
        <v>162005.75999999998</v>
      </c>
      <c r="CH133" s="5"/>
      <c r="CI133" s="5">
        <f>SUM(CH133*D133*E133*F133*I133*$CI$12)</f>
        <v>0</v>
      </c>
      <c r="CJ133" s="5"/>
      <c r="CK133" s="5">
        <f>SUM(CJ133*D133*E133*F133*I133*$CK$12)</f>
        <v>0</v>
      </c>
      <c r="CL133" s="5"/>
      <c r="CM133" s="5">
        <f>SUM(CL133*D133*E133*F133*I133*$CM$12)</f>
        <v>0</v>
      </c>
      <c r="CN133" s="5"/>
      <c r="CO133" s="5">
        <f>SUM(CN133*D133*E133*F133*I133*$CO$12)</f>
        <v>0</v>
      </c>
      <c r="CP133" s="11"/>
      <c r="CQ133" s="5">
        <f>SUM(CP133*D133*E133*F133*I133*$CQ$12)</f>
        <v>0</v>
      </c>
      <c r="CR133" s="5"/>
      <c r="CS133" s="5">
        <f>SUM(CR133*D133*E133*F133*I133*$CS$12)</f>
        <v>0</v>
      </c>
      <c r="CT133" s="5"/>
      <c r="CU133" s="5">
        <f>SUM(CT133*D133*E133*F133*I133*$CU$12)</f>
        <v>0</v>
      </c>
      <c r="CV133" s="5"/>
      <c r="CW133" s="5">
        <f>SUM(CV133*D133*E133*F133*I133*$CW$12)</f>
        <v>0</v>
      </c>
      <c r="CX133" s="5"/>
      <c r="CY133" s="5">
        <f>SUM(CX133*D133*E133*F133*I133*$CY$12)</f>
        <v>0</v>
      </c>
      <c r="CZ133" s="5"/>
      <c r="DA133" s="5">
        <f>SUM(CZ133*D133*E133*F133*I133*$DA$12)</f>
        <v>0</v>
      </c>
      <c r="DB133" s="5">
        <v>11</v>
      </c>
      <c r="DC133" s="5">
        <f>SUM(DB133*D133*E133*F133*I133*$DC$12)</f>
        <v>305496.57599999994</v>
      </c>
      <c r="DD133" s="5"/>
      <c r="DE133" s="5">
        <f>SUM(DD133*D133*E133*F133*I133*$DE$12)</f>
        <v>0</v>
      </c>
      <c r="DF133" s="5"/>
      <c r="DG133" s="5">
        <f>SUM(DF133*D133*E133*F133*I133*$DG$12)</f>
        <v>0</v>
      </c>
      <c r="DH133" s="5"/>
      <c r="DI133" s="5">
        <f>SUM(DH133*D133*E133*F133*I133*$DI$12)</f>
        <v>0</v>
      </c>
      <c r="DJ133" s="5"/>
      <c r="DK133" s="5">
        <f>SUM(DJ133*D133*E133*F133*I133*$DK$12)</f>
        <v>0</v>
      </c>
      <c r="DL133" s="5"/>
      <c r="DM133" s="5">
        <f>DL133*D133*E133*F133*I133*$DM$12</f>
        <v>0</v>
      </c>
      <c r="DN133" s="11"/>
      <c r="DO133" s="5">
        <f>SUM(DN133*D133*E133*F133*I133*$DO$12)</f>
        <v>0</v>
      </c>
      <c r="DP133" s="5"/>
      <c r="DQ133" s="5">
        <f>SUM(DP133*D133*E133*F133*I133*$DQ$12)</f>
        <v>0</v>
      </c>
      <c r="DR133" s="5"/>
      <c r="DS133" s="5">
        <f>SUM(DR133*D133*E133*F133*J133*$DS$12)</f>
        <v>0</v>
      </c>
      <c r="DT133" s="5"/>
      <c r="DU133" s="5">
        <f>SUM(DT133*D133*E133*F133*K133*$DU$12)</f>
        <v>0</v>
      </c>
      <c r="DV133" s="7"/>
      <c r="DW133" s="5">
        <f>SUM(DV133*D133*E133*F133*H133*$DW$12)</f>
        <v>0</v>
      </c>
      <c r="DX133" s="11"/>
      <c r="DY133" s="5">
        <f>SUM(DX133*D133*E133*F133*H133*$DY$12)</f>
        <v>0</v>
      </c>
      <c r="DZ133" s="5"/>
      <c r="EA133" s="5">
        <f>SUM(DZ133*D133*E133*F133*H133*$EA$12)</f>
        <v>0</v>
      </c>
      <c r="EB133" s="5"/>
      <c r="EC133" s="5">
        <f>SUM(EB133*D133*E133*F133*H133*$EC$12)</f>
        <v>0</v>
      </c>
      <c r="ED133" s="5"/>
      <c r="EE133" s="5">
        <f t="shared" si="767"/>
        <v>0</v>
      </c>
      <c r="EF133" s="107"/>
      <c r="EG133" s="106">
        <f t="shared" si="577"/>
        <v>0</v>
      </c>
      <c r="EH133" s="108">
        <f t="shared" si="578"/>
        <v>20</v>
      </c>
      <c r="EI133" s="108">
        <f t="shared" si="578"/>
        <v>513789.69599999988</v>
      </c>
    </row>
    <row r="134" spans="1:139" s="17" customFormat="1" ht="27.75" customHeight="1" x14ac:dyDescent="0.25">
      <c r="A134" s="19"/>
      <c r="B134" s="19">
        <v>87</v>
      </c>
      <c r="C134" s="10" t="s">
        <v>282</v>
      </c>
      <c r="D134" s="9">
        <v>11480</v>
      </c>
      <c r="E134" s="4">
        <v>1.69</v>
      </c>
      <c r="F134" s="6">
        <v>1</v>
      </c>
      <c r="G134" s="6"/>
      <c r="H134" s="9">
        <v>1.4</v>
      </c>
      <c r="I134" s="9">
        <v>1.68</v>
      </c>
      <c r="J134" s="9">
        <v>2.23</v>
      </c>
      <c r="K134" s="9">
        <v>2.57</v>
      </c>
      <c r="L134" s="5"/>
      <c r="M134" s="5">
        <f t="shared" si="641"/>
        <v>0</v>
      </c>
      <c r="N134" s="5"/>
      <c r="O134" s="5">
        <f>N134*D134*E134*F134*H134*$O$12</f>
        <v>0</v>
      </c>
      <c r="P134" s="11"/>
      <c r="Q134" s="5">
        <f>P134*D134*E134*F134*H134*$Q$12</f>
        <v>0</v>
      </c>
      <c r="R134" s="5"/>
      <c r="S134" s="5">
        <f>SUM(R134*D134*E134*F134*H134*$S$12)</f>
        <v>0</v>
      </c>
      <c r="T134" s="11"/>
      <c r="U134" s="11">
        <f>SUM(T134*D134*E134*F134*H134*$U$12)</f>
        <v>0</v>
      </c>
      <c r="V134" s="5"/>
      <c r="W134" s="5">
        <f t="shared" si="642"/>
        <v>0</v>
      </c>
      <c r="X134" s="5"/>
      <c r="Y134" s="5">
        <f>SUM(X134*D134*E134*F134*H134*$Y$12)</f>
        <v>0</v>
      </c>
      <c r="Z134" s="5"/>
      <c r="AA134" s="5">
        <f>SUM(Z134*D134*E134*F134*H134*$AA$12)</f>
        <v>0</v>
      </c>
      <c r="AB134" s="5"/>
      <c r="AC134" s="5">
        <f>SUM(AB134*D134*E134*F134*I134*$AC$12)</f>
        <v>0</v>
      </c>
      <c r="AD134" s="11"/>
      <c r="AE134" s="5">
        <f>SUM(AD134*D134*E134*F134*I134*$AE$12)</f>
        <v>0</v>
      </c>
      <c r="AF134" s="5"/>
      <c r="AG134" s="5">
        <f>SUM(AF134*D134*E134*F134*H134*$AG$12)</f>
        <v>0</v>
      </c>
      <c r="AH134" s="11"/>
      <c r="AI134" s="11">
        <f>SUM(AH134*D134*E134*F134*H134*$AI$12)</f>
        <v>0</v>
      </c>
      <c r="AJ134" s="5"/>
      <c r="AK134" s="5">
        <f>SUM(AJ134*D134*E134*F134*H134*$AK$12)</f>
        <v>0</v>
      </c>
      <c r="AL134" s="5"/>
      <c r="AM134" s="5">
        <f>SUM(AL134*D134*E134*F134*H134*$AM$12)</f>
        <v>0</v>
      </c>
      <c r="AN134" s="5"/>
      <c r="AO134" s="5">
        <f>SUM(D134*E134*F134*H134*AN134*$AO$12)</f>
        <v>0</v>
      </c>
      <c r="AP134" s="5"/>
      <c r="AQ134" s="5">
        <f>SUM(AP134*D134*E134*F134*H134*$AQ$12)</f>
        <v>0</v>
      </c>
      <c r="AR134" s="5"/>
      <c r="AS134" s="5">
        <f>SUM(AR134*D134*E134*F134*H134*$AS$12)</f>
        <v>0</v>
      </c>
      <c r="AT134" s="5"/>
      <c r="AU134" s="5">
        <f>SUM(AT134*D134*E134*F134*H134*$AU$12)</f>
        <v>0</v>
      </c>
      <c r="AV134" s="5"/>
      <c r="AW134" s="5">
        <f>SUM(AV134*D134*E134*F134*H134*$AW$12)</f>
        <v>0</v>
      </c>
      <c r="AX134" s="11"/>
      <c r="AY134" s="5">
        <f>SUM(AX134*D134*E134*F134*H134*$AY$12)</f>
        <v>0</v>
      </c>
      <c r="AZ134" s="5"/>
      <c r="BA134" s="5">
        <f>SUM(AZ134*D134*E134*F134*H134*$BA$12)</f>
        <v>0</v>
      </c>
      <c r="BB134" s="5"/>
      <c r="BC134" s="5">
        <f>SUM(BB134*D134*E134*F134*H134*$BC$12)</f>
        <v>0</v>
      </c>
      <c r="BD134" s="5"/>
      <c r="BE134" s="5">
        <f>BD134*D134*E134*F134*H134*$BE$12</f>
        <v>0</v>
      </c>
      <c r="BF134" s="5"/>
      <c r="BG134" s="5">
        <f>BF134*D134*E134*F134*H134*$BG$12</f>
        <v>0</v>
      </c>
      <c r="BH134" s="5"/>
      <c r="BI134" s="5">
        <f>BH134*D134*E134*F134*H134*$BI$12</f>
        <v>0</v>
      </c>
      <c r="BJ134" s="5"/>
      <c r="BK134" s="5">
        <f>SUM(BJ134*D134*E134*F134*H134*$BK$12)</f>
        <v>0</v>
      </c>
      <c r="BL134" s="5"/>
      <c r="BM134" s="5">
        <f>SUM(BL134*D134*E134*F134*H134*$BM$12)</f>
        <v>0</v>
      </c>
      <c r="BN134" s="5"/>
      <c r="BO134" s="5">
        <f>SUM(BN134*D134*E134*F134*H134*$BO$12)</f>
        <v>0</v>
      </c>
      <c r="BP134" s="5"/>
      <c r="BQ134" s="5">
        <f>SUM(BP134*D134*E134*F134*H134*$BQ$12)</f>
        <v>0</v>
      </c>
      <c r="BR134" s="5"/>
      <c r="BS134" s="5">
        <f>SUM(BR134*D134*E134*F134*H134*$BS$12)</f>
        <v>0</v>
      </c>
      <c r="BT134" s="5"/>
      <c r="BU134" s="5">
        <f>BT134*D134*E134*F134*H134*$BU$12</f>
        <v>0</v>
      </c>
      <c r="BV134" s="5"/>
      <c r="BW134" s="5">
        <f>SUM(BV134*D134*E134*F134*H134*$BW$12)</f>
        <v>0</v>
      </c>
      <c r="BX134" s="5"/>
      <c r="BY134" s="5">
        <f>SUM(BX134*D134*E134*F134*H134*$BY$12)</f>
        <v>0</v>
      </c>
      <c r="BZ134" s="5"/>
      <c r="CA134" s="5">
        <f>SUM(BZ134*D134*E134*F134*H134*$CA$12)</f>
        <v>0</v>
      </c>
      <c r="CB134" s="5"/>
      <c r="CC134" s="5">
        <f>SUM(CB134*D134*E134*F134*H134*$CC$12)</f>
        <v>0</v>
      </c>
      <c r="CD134" s="5"/>
      <c r="CE134" s="5">
        <f>CD134*D134*E134*F134*H134*$CE$12</f>
        <v>0</v>
      </c>
      <c r="CF134" s="7"/>
      <c r="CG134" s="5">
        <f>SUM(CF134*D134*E134*F134*H134*$CG$12)</f>
        <v>0</v>
      </c>
      <c r="CH134" s="5"/>
      <c r="CI134" s="5">
        <f>SUM(CH134*D134*E134*F134*I134*$CI$12)</f>
        <v>0</v>
      </c>
      <c r="CJ134" s="5"/>
      <c r="CK134" s="5">
        <f>SUM(CJ134*D134*E134*F134*I134*$CK$12)</f>
        <v>0</v>
      </c>
      <c r="CL134" s="5"/>
      <c r="CM134" s="5">
        <f>SUM(CL134*D134*E134*F134*I134*$CM$12)</f>
        <v>0</v>
      </c>
      <c r="CN134" s="5"/>
      <c r="CO134" s="5">
        <f>SUM(CN134*D134*E134*F134*I134*$CO$12)</f>
        <v>0</v>
      </c>
      <c r="CP134" s="11"/>
      <c r="CQ134" s="5">
        <f>SUM(CP134*D134*E134*F134*I134*$CQ$12)</f>
        <v>0</v>
      </c>
      <c r="CR134" s="5"/>
      <c r="CS134" s="5">
        <f>SUM(CR134*D134*E134*F134*I134*$CS$12)</f>
        <v>0</v>
      </c>
      <c r="CT134" s="5"/>
      <c r="CU134" s="5">
        <f>SUM(CT134*D134*E134*F134*I134*$CU$12)</f>
        <v>0</v>
      </c>
      <c r="CV134" s="5"/>
      <c r="CW134" s="5">
        <f>SUM(CV134*D134*E134*F134*I134*$CW$12)</f>
        <v>0</v>
      </c>
      <c r="CX134" s="5"/>
      <c r="CY134" s="5">
        <f>SUM(CX134*D134*E134*F134*I134*$CY$12)</f>
        <v>0</v>
      </c>
      <c r="CZ134" s="5"/>
      <c r="DA134" s="5">
        <f>SUM(CZ134*D134*E134*F134*I134*$DA$12)</f>
        <v>0</v>
      </c>
      <c r="DB134" s="5"/>
      <c r="DC134" s="5">
        <f>SUM(DB134*D134*E134*F134*I134*$DC$12)</f>
        <v>0</v>
      </c>
      <c r="DD134" s="5"/>
      <c r="DE134" s="5">
        <f>SUM(DD134*D134*E134*F134*I134*$DE$12)</f>
        <v>0</v>
      </c>
      <c r="DF134" s="5"/>
      <c r="DG134" s="5">
        <f>SUM(DF134*D134*E134*F134*I134*$DG$12)</f>
        <v>0</v>
      </c>
      <c r="DH134" s="5"/>
      <c r="DI134" s="5">
        <f>SUM(DH134*D134*E134*F134*I134*$DI$12)</f>
        <v>0</v>
      </c>
      <c r="DJ134" s="5"/>
      <c r="DK134" s="5">
        <f>SUM(DJ134*D134*E134*F134*I134*$DK$12)</f>
        <v>0</v>
      </c>
      <c r="DL134" s="5"/>
      <c r="DM134" s="5">
        <f>DL134*D134*E134*F134*I134*$DM$12</f>
        <v>0</v>
      </c>
      <c r="DN134" s="11"/>
      <c r="DO134" s="5">
        <f>SUM(DN134*D134*E134*F134*I134*$DO$12)</f>
        <v>0</v>
      </c>
      <c r="DP134" s="5"/>
      <c r="DQ134" s="5">
        <f>SUM(DP134*D134*E134*F134*I134*$DQ$12)</f>
        <v>0</v>
      </c>
      <c r="DR134" s="5"/>
      <c r="DS134" s="5">
        <f>SUM(DR134*D134*E134*F134*J134*$DS$12)</f>
        <v>0</v>
      </c>
      <c r="DT134" s="5"/>
      <c r="DU134" s="5">
        <f>SUM(DT134*D134*E134*F134*K134*$DU$12)</f>
        <v>0</v>
      </c>
      <c r="DV134" s="5"/>
      <c r="DW134" s="5">
        <f>SUM(DV134*D134*E134*F134*H134*$DW$12)</f>
        <v>0</v>
      </c>
      <c r="DX134" s="11"/>
      <c r="DY134" s="5">
        <f>SUM(DX134*D134*E134*F134*H134*$DY$12)</f>
        <v>0</v>
      </c>
      <c r="DZ134" s="5"/>
      <c r="EA134" s="5">
        <f>SUM(DZ134*D134*E134*F134*H134*$EA$12)</f>
        <v>0</v>
      </c>
      <c r="EB134" s="5"/>
      <c r="EC134" s="5">
        <f>SUM(EB134*D134*E134*F134*H134*$EC$12)</f>
        <v>0</v>
      </c>
      <c r="ED134" s="5"/>
      <c r="EE134" s="5">
        <f t="shared" si="767"/>
        <v>0</v>
      </c>
      <c r="EF134" s="107"/>
      <c r="EG134" s="106">
        <f t="shared" si="577"/>
        <v>0</v>
      </c>
      <c r="EH134" s="108">
        <f t="shared" si="578"/>
        <v>0</v>
      </c>
      <c r="EI134" s="108">
        <f t="shared" si="578"/>
        <v>0</v>
      </c>
    </row>
    <row r="135" spans="1:139" s="17" customFormat="1" ht="30" x14ac:dyDescent="0.25">
      <c r="A135" s="19"/>
      <c r="B135" s="19">
        <v>88</v>
      </c>
      <c r="C135" s="10" t="s">
        <v>283</v>
      </c>
      <c r="D135" s="9">
        <v>11480</v>
      </c>
      <c r="E135" s="4">
        <v>2.4900000000000002</v>
      </c>
      <c r="F135" s="6">
        <v>1</v>
      </c>
      <c r="G135" s="6"/>
      <c r="H135" s="9">
        <v>1.4</v>
      </c>
      <c r="I135" s="9">
        <v>1.68</v>
      </c>
      <c r="J135" s="9">
        <v>2.23</v>
      </c>
      <c r="K135" s="9">
        <v>2.57</v>
      </c>
      <c r="L135" s="5"/>
      <c r="M135" s="5">
        <f t="shared" si="641"/>
        <v>0</v>
      </c>
      <c r="N135" s="5"/>
      <c r="O135" s="5">
        <f>N135*D135*E135*F135*H135*$O$12</f>
        <v>0</v>
      </c>
      <c r="P135" s="11"/>
      <c r="Q135" s="5">
        <f>P135*D135*E135*F135*H135*$Q$12</f>
        <v>0</v>
      </c>
      <c r="R135" s="5"/>
      <c r="S135" s="5">
        <f>SUM(R135*D135*E135*F135*H135*$S$12)</f>
        <v>0</v>
      </c>
      <c r="T135" s="11"/>
      <c r="U135" s="11">
        <f>SUM(T135*D135*E135*F135*H135*$U$12)</f>
        <v>0</v>
      </c>
      <c r="V135" s="5"/>
      <c r="W135" s="5">
        <f t="shared" si="642"/>
        <v>0</v>
      </c>
      <c r="X135" s="5"/>
      <c r="Y135" s="5">
        <f>SUM(X135*D135*E135*F135*H135*$Y$12)</f>
        <v>0</v>
      </c>
      <c r="Z135" s="5"/>
      <c r="AA135" s="5">
        <f>SUM(Z135*D135*E135*F135*H135*$AA$12)</f>
        <v>0</v>
      </c>
      <c r="AB135" s="5"/>
      <c r="AC135" s="5">
        <f>SUM(AB135*D135*E135*F135*I135*$AC$12)</f>
        <v>0</v>
      </c>
      <c r="AD135" s="11"/>
      <c r="AE135" s="5">
        <f>SUM(AD135*D135*E135*F135*I135*$AE$12)</f>
        <v>0</v>
      </c>
      <c r="AF135" s="5">
        <v>10</v>
      </c>
      <c r="AG135" s="5">
        <f>SUM(AF135*D135*E135*F135*H135*$AG$12)</f>
        <v>400192.8</v>
      </c>
      <c r="AH135" s="11"/>
      <c r="AI135" s="11">
        <f>SUM(AH135*D135*E135*F135*H135*$AI$12)</f>
        <v>0</v>
      </c>
      <c r="AJ135" s="5"/>
      <c r="AK135" s="5">
        <f>SUM(AJ135*D135*E135*F135*H135*$AK$12)</f>
        <v>0</v>
      </c>
      <c r="AL135" s="5"/>
      <c r="AM135" s="5">
        <f>SUM(AL135*D135*E135*F135*H135*$AM$12)</f>
        <v>0</v>
      </c>
      <c r="AN135" s="5"/>
      <c r="AO135" s="5">
        <f>SUM(D135*E135*F135*H135*AN135*$AO$12)</f>
        <v>0</v>
      </c>
      <c r="AP135" s="5"/>
      <c r="AQ135" s="5">
        <f>SUM(AP135*D135*E135*F135*H135*$AQ$12)</f>
        <v>0</v>
      </c>
      <c r="AR135" s="5"/>
      <c r="AS135" s="5">
        <f>SUM(AR135*D135*E135*F135*H135*$AS$12)</f>
        <v>0</v>
      </c>
      <c r="AT135" s="5"/>
      <c r="AU135" s="5">
        <f>SUM(AT135*D135*E135*F135*H135*$AU$12)</f>
        <v>0</v>
      </c>
      <c r="AV135" s="5"/>
      <c r="AW135" s="5">
        <f>SUM(AV135*D135*E135*F135*H135*$AW$12)</f>
        <v>0</v>
      </c>
      <c r="AX135" s="11"/>
      <c r="AY135" s="5">
        <f>SUM(AX135*D135*E135*F135*H135*$AY$12)</f>
        <v>0</v>
      </c>
      <c r="AZ135" s="5"/>
      <c r="BA135" s="5">
        <f>SUM(AZ135*D135*E135*F135*H135*$BA$12)</f>
        <v>0</v>
      </c>
      <c r="BB135" s="5"/>
      <c r="BC135" s="5">
        <f>SUM(BB135*D135*E135*F135*H135*$BC$12)</f>
        <v>0</v>
      </c>
      <c r="BD135" s="5"/>
      <c r="BE135" s="5">
        <f>BD135*D135*E135*F135*H135*$BE$12</f>
        <v>0</v>
      </c>
      <c r="BF135" s="5"/>
      <c r="BG135" s="5">
        <f>BF135*D135*E135*F135*H135*$BG$12</f>
        <v>0</v>
      </c>
      <c r="BH135" s="5"/>
      <c r="BI135" s="5">
        <f>BH135*D135*E135*F135*H135*$BI$12</f>
        <v>0</v>
      </c>
      <c r="BJ135" s="5"/>
      <c r="BK135" s="5">
        <f>SUM(BJ135*D135*E135*F135*H135*$BK$12)</f>
        <v>0</v>
      </c>
      <c r="BL135" s="5"/>
      <c r="BM135" s="5">
        <f>SUM(BL135*D135*E135*F135*H135*$BM$12)</f>
        <v>0</v>
      </c>
      <c r="BN135" s="5"/>
      <c r="BO135" s="5">
        <f>SUM(BN135*D135*E135*F135*H135*$BO$12)</f>
        <v>0</v>
      </c>
      <c r="BP135" s="5"/>
      <c r="BQ135" s="5">
        <f>SUM(BP135*D135*E135*F135*H135*$BQ$12)</f>
        <v>0</v>
      </c>
      <c r="BR135" s="5"/>
      <c r="BS135" s="5">
        <f>SUM(BR135*D135*E135*F135*H135*$BS$12)</f>
        <v>0</v>
      </c>
      <c r="BT135" s="5"/>
      <c r="BU135" s="5">
        <f>BT135*D135*E135*F135*H135*$BU$12</f>
        <v>0</v>
      </c>
      <c r="BV135" s="5"/>
      <c r="BW135" s="5">
        <f>SUM(BV135*D135*E135*F135*H135*$BW$12)</f>
        <v>0</v>
      </c>
      <c r="BX135" s="5"/>
      <c r="BY135" s="5">
        <f>SUM(BX135*D135*E135*F135*H135*$BY$12)</f>
        <v>0</v>
      </c>
      <c r="BZ135" s="5"/>
      <c r="CA135" s="5">
        <f>SUM(BZ135*D135*E135*F135*H135*$CA$12)</f>
        <v>0</v>
      </c>
      <c r="CB135" s="5"/>
      <c r="CC135" s="5">
        <f>SUM(CB135*D135*E135*F135*H135*$CC$12)</f>
        <v>0</v>
      </c>
      <c r="CD135" s="5"/>
      <c r="CE135" s="5">
        <f>CD135*D135*E135*F135*H135*$CE$12</f>
        <v>0</v>
      </c>
      <c r="CF135" s="7"/>
      <c r="CG135" s="5">
        <f>SUM(CF135*D135*E135*F135*H135*$CG$12)</f>
        <v>0</v>
      </c>
      <c r="CH135" s="5"/>
      <c r="CI135" s="5">
        <f>SUM(CH135*D135*E135*F135*I135*$CI$12)</f>
        <v>0</v>
      </c>
      <c r="CJ135" s="5"/>
      <c r="CK135" s="5">
        <f>SUM(CJ135*D135*E135*F135*I135*$CK$12)</f>
        <v>0</v>
      </c>
      <c r="CL135" s="5"/>
      <c r="CM135" s="5">
        <f>SUM(CL135*D135*E135*F135*I135*$CM$12)</f>
        <v>0</v>
      </c>
      <c r="CN135" s="5"/>
      <c r="CO135" s="5">
        <f>SUM(CN135*D135*E135*F135*I135*$CO$12)</f>
        <v>0</v>
      </c>
      <c r="CP135" s="11"/>
      <c r="CQ135" s="5">
        <f>SUM(CP135*D135*E135*F135*I135*$CQ$12)</f>
        <v>0</v>
      </c>
      <c r="CR135" s="5"/>
      <c r="CS135" s="5">
        <f>SUM(CR135*D135*E135*F135*I135*$CS$12)</f>
        <v>0</v>
      </c>
      <c r="CT135" s="5"/>
      <c r="CU135" s="5">
        <f>SUM(CT135*D135*E135*F135*I135*$CU$12)</f>
        <v>0</v>
      </c>
      <c r="CV135" s="5"/>
      <c r="CW135" s="5">
        <f>SUM(CV135*D135*E135*F135*I135*$CW$12)</f>
        <v>0</v>
      </c>
      <c r="CX135" s="5"/>
      <c r="CY135" s="5">
        <f>SUM(CX135*D135*E135*F135*I135*$CY$12)</f>
        <v>0</v>
      </c>
      <c r="CZ135" s="5"/>
      <c r="DA135" s="5">
        <f>SUM(CZ135*D135*E135*F135*I135*$DA$12)</f>
        <v>0</v>
      </c>
      <c r="DB135" s="5"/>
      <c r="DC135" s="5">
        <f>SUM(DB135*D135*E135*F135*I135*$DC$12)</f>
        <v>0</v>
      </c>
      <c r="DD135" s="5"/>
      <c r="DE135" s="5">
        <f>SUM(DD135*D135*E135*F135*I135*$DE$12)</f>
        <v>0</v>
      </c>
      <c r="DF135" s="5"/>
      <c r="DG135" s="5">
        <f>SUM(DF135*D135*E135*F135*I135*$DG$12)</f>
        <v>0</v>
      </c>
      <c r="DH135" s="5"/>
      <c r="DI135" s="5">
        <f>SUM(DH135*D135*E135*F135*I135*$DI$12)</f>
        <v>0</v>
      </c>
      <c r="DJ135" s="5"/>
      <c r="DK135" s="5">
        <f>SUM(DJ135*D135*E135*F135*I135*$DK$12)</f>
        <v>0</v>
      </c>
      <c r="DL135" s="5"/>
      <c r="DM135" s="5">
        <f>DL135*D135*E135*F135*I135*$DM$12</f>
        <v>0</v>
      </c>
      <c r="DN135" s="11"/>
      <c r="DO135" s="5">
        <f>SUM(DN135*D135*E135*F135*I135*$DO$12)</f>
        <v>0</v>
      </c>
      <c r="DP135" s="5"/>
      <c r="DQ135" s="5">
        <f>SUM(DP135*D135*E135*F135*I135*$DQ$12)</f>
        <v>0</v>
      </c>
      <c r="DR135" s="5"/>
      <c r="DS135" s="5">
        <f>SUM(DR135*D135*E135*F135*J135*$DS$12)</f>
        <v>0</v>
      </c>
      <c r="DT135" s="5"/>
      <c r="DU135" s="5">
        <f>SUM(DT135*D135*E135*F135*K135*$DU$12)</f>
        <v>0</v>
      </c>
      <c r="DV135" s="5"/>
      <c r="DW135" s="5">
        <f>SUM(DV135*D135*E135*F135*H135*$DW$12)</f>
        <v>0</v>
      </c>
      <c r="DX135" s="11"/>
      <c r="DY135" s="5">
        <f>SUM(DX135*D135*E135*F135*H135*$DY$12)</f>
        <v>0</v>
      </c>
      <c r="DZ135" s="5"/>
      <c r="EA135" s="5">
        <f>SUM(DZ135*D135*E135*F135*H135*$EA$12)</f>
        <v>0</v>
      </c>
      <c r="EB135" s="5"/>
      <c r="EC135" s="5">
        <f>SUM(EB135*D135*E135*F135*H135*$EC$12)</f>
        <v>0</v>
      </c>
      <c r="ED135" s="5"/>
      <c r="EE135" s="5">
        <f t="shared" si="767"/>
        <v>0</v>
      </c>
      <c r="EF135" s="107"/>
      <c r="EG135" s="106">
        <f t="shared" si="577"/>
        <v>0</v>
      </c>
      <c r="EH135" s="108">
        <f t="shared" si="578"/>
        <v>10</v>
      </c>
      <c r="EI135" s="108">
        <f t="shared" si="578"/>
        <v>400192.8</v>
      </c>
    </row>
    <row r="136" spans="1:139" s="17" customFormat="1" ht="45" x14ac:dyDescent="0.25">
      <c r="A136" s="19"/>
      <c r="B136" s="19">
        <v>89</v>
      </c>
      <c r="C136" s="10" t="s">
        <v>284</v>
      </c>
      <c r="D136" s="9">
        <v>11480</v>
      </c>
      <c r="E136" s="4">
        <v>1.05</v>
      </c>
      <c r="F136" s="6">
        <v>1</v>
      </c>
      <c r="G136" s="6"/>
      <c r="H136" s="9">
        <v>1.4</v>
      </c>
      <c r="I136" s="9">
        <v>1.68</v>
      </c>
      <c r="J136" s="9">
        <v>2.23</v>
      </c>
      <c r="K136" s="9">
        <v>2.57</v>
      </c>
      <c r="L136" s="5">
        <v>32</v>
      </c>
      <c r="M136" s="5">
        <f t="shared" si="641"/>
        <v>540019.19999999995</v>
      </c>
      <c r="N136" s="5"/>
      <c r="O136" s="5">
        <f>N136*D136*E136*F136*H136*$O$12</f>
        <v>0</v>
      </c>
      <c r="P136" s="11">
        <v>7</v>
      </c>
      <c r="Q136" s="5">
        <f>P136*D136*E136*F136*H136*$Q$12</f>
        <v>118129.2</v>
      </c>
      <c r="R136" s="5"/>
      <c r="S136" s="5">
        <f>SUM(R136*D136*E136*F136*H136*$S$12)</f>
        <v>0</v>
      </c>
      <c r="T136" s="11"/>
      <c r="U136" s="11">
        <f>SUM(T136*D136*E136*F136*H136*$U$12)</f>
        <v>0</v>
      </c>
      <c r="V136" s="5"/>
      <c r="W136" s="5">
        <f t="shared" si="642"/>
        <v>0</v>
      </c>
      <c r="X136" s="5">
        <v>75</v>
      </c>
      <c r="Y136" s="5">
        <f>SUM(X136*D136*E136*F136*H136*$Y$12)</f>
        <v>1265670</v>
      </c>
      <c r="Z136" s="5">
        <v>105</v>
      </c>
      <c r="AA136" s="5">
        <f>SUM(Z136*D136*E136*F136*H136*$AA$12)</f>
        <v>1771938</v>
      </c>
      <c r="AB136" s="5"/>
      <c r="AC136" s="5">
        <f>SUM(AB136*D136*E136*F136*I136*$AC$12)</f>
        <v>0</v>
      </c>
      <c r="AD136" s="11">
        <v>4</v>
      </c>
      <c r="AE136" s="5">
        <f>SUM(AD136*D136*E136*F136*I136*$AE$12)</f>
        <v>81002.87999999999</v>
      </c>
      <c r="AF136" s="5">
        <v>12</v>
      </c>
      <c r="AG136" s="5">
        <f>SUM(AF136*D136*E136*F136*H136*$AG$12)</f>
        <v>202507.19999999998</v>
      </c>
      <c r="AH136" s="11">
        <f>7-3</f>
        <v>4</v>
      </c>
      <c r="AI136" s="11">
        <f>SUM(AH136*D136*E136*F136*H136*$AI$12)</f>
        <v>67502.399999999994</v>
      </c>
      <c r="AJ136" s="5"/>
      <c r="AK136" s="5">
        <f>SUM(AJ136*D136*E136*F136*H136*$AK$12)</f>
        <v>0</v>
      </c>
      <c r="AL136" s="5"/>
      <c r="AM136" s="5">
        <f>SUM(AL136*D136*E136*F136*H136*$AM$12)</f>
        <v>0</v>
      </c>
      <c r="AN136" s="5"/>
      <c r="AO136" s="5">
        <f>SUM(D136*E136*F136*H136*AN136*$AO$12)</f>
        <v>0</v>
      </c>
      <c r="AP136" s="5"/>
      <c r="AQ136" s="5">
        <f>SUM(AP136*D136*E136*F136*H136*$AQ$12)</f>
        <v>0</v>
      </c>
      <c r="AR136" s="5"/>
      <c r="AS136" s="5">
        <f>SUM(AR136*D136*E136*F136*H136*$AS$12)</f>
        <v>0</v>
      </c>
      <c r="AT136" s="5">
        <v>80</v>
      </c>
      <c r="AU136" s="5">
        <f>SUM(AT136*D136*E136*F136*H136*$AU$12)</f>
        <v>1350048</v>
      </c>
      <c r="AV136" s="5">
        <v>47</v>
      </c>
      <c r="AW136" s="5">
        <f>SUM(AV136*D136*E136*F136*H136*$AW$12)</f>
        <v>793153.2</v>
      </c>
      <c r="AX136" s="11">
        <v>293</v>
      </c>
      <c r="AY136" s="5">
        <f>SUM(AX136*D136*E136*F136*H136*$AY$12)</f>
        <v>4944550.8</v>
      </c>
      <c r="AZ136" s="5">
        <v>45</v>
      </c>
      <c r="BA136" s="5">
        <f>SUM(AZ136*D136*E136*F136*H136*$BA$12)</f>
        <v>759402</v>
      </c>
      <c r="BB136" s="5">
        <v>61</v>
      </c>
      <c r="BC136" s="5">
        <f>SUM(BB136*D136*E136*F136*H136*$BC$12)</f>
        <v>1029411.6</v>
      </c>
      <c r="BD136" s="5">
        <v>120</v>
      </c>
      <c r="BE136" s="5">
        <f>BD136*D136*E136*F136*H136*$BE$12</f>
        <v>2025071.9999999998</v>
      </c>
      <c r="BF136" s="5">
        <v>1</v>
      </c>
      <c r="BG136" s="5">
        <f>BF136*D136*E136*F136*H136*$BG$12</f>
        <v>16875.599999999999</v>
      </c>
      <c r="BH136" s="5">
        <v>95</v>
      </c>
      <c r="BI136" s="5">
        <f>BH136*D136*E136*F136*H136*$BI$12</f>
        <v>1603182</v>
      </c>
      <c r="BJ136" s="5">
        <v>9</v>
      </c>
      <c r="BK136" s="5">
        <f>SUM(BJ136*D136*E136*F136*H136*$BK$12)</f>
        <v>151880.4</v>
      </c>
      <c r="BL136" s="5"/>
      <c r="BM136" s="5">
        <f>SUM(BL136*D136*E136*F136*H136*$BM$12)</f>
        <v>0</v>
      </c>
      <c r="BN136" s="5"/>
      <c r="BO136" s="5">
        <f>SUM(BN136*D136*E136*F136*H136*$BO$12)</f>
        <v>0</v>
      </c>
      <c r="BP136" s="5"/>
      <c r="BQ136" s="5">
        <f>SUM(BP136*D136*E136*F136*H136*$BQ$12)</f>
        <v>0</v>
      </c>
      <c r="BR136" s="5"/>
      <c r="BS136" s="5">
        <f>SUM(BR136*D136*E136*F136*H136*$BS$12)</f>
        <v>0</v>
      </c>
      <c r="BT136" s="5">
        <v>1</v>
      </c>
      <c r="BU136" s="5">
        <f>BT136*D136*E136*F136*H136*$BU$12</f>
        <v>16875.599999999999</v>
      </c>
      <c r="BV136" s="5">
        <v>26</v>
      </c>
      <c r="BW136" s="5">
        <f>SUM(BV136*D136*E136*F136*H136*$BW$12)</f>
        <v>438765.6</v>
      </c>
      <c r="BX136" s="5">
        <v>90</v>
      </c>
      <c r="BY136" s="5">
        <f>SUM(BX136*D136*E136*F136*H136*$BY$12)</f>
        <v>1518804</v>
      </c>
      <c r="BZ136" s="5">
        <v>15</v>
      </c>
      <c r="CA136" s="5">
        <f>SUM(BZ136*D136*E136*F136*H136*$CA$12)</f>
        <v>253133.99999999997</v>
      </c>
      <c r="CB136" s="5">
        <v>72</v>
      </c>
      <c r="CC136" s="5">
        <f>SUM(CB136*D136*E136*F136*H136*$CC$12)</f>
        <v>1215043.2</v>
      </c>
      <c r="CD136" s="5">
        <v>33</v>
      </c>
      <c r="CE136" s="5">
        <f>CD136*D136*E136*F136*H136*$CE$12</f>
        <v>556894.79999999993</v>
      </c>
      <c r="CF136" s="5">
        <v>40</v>
      </c>
      <c r="CG136" s="5">
        <f>SUM(CF136*D136*E136*F136*H136*$CG$12)</f>
        <v>675024</v>
      </c>
      <c r="CH136" s="5">
        <v>19</v>
      </c>
      <c r="CI136" s="5">
        <f>SUM(CH136*D136*E136*F136*I136*$CI$12)</f>
        <v>384763.68</v>
      </c>
      <c r="CJ136" s="5">
        <v>22</v>
      </c>
      <c r="CK136" s="5">
        <f>SUM(CJ136*D136*E136*F136*I136*$CK$12)</f>
        <v>445515.83999999997</v>
      </c>
      <c r="CL136" s="5">
        <v>8</v>
      </c>
      <c r="CM136" s="5">
        <f>SUM(CL136*D136*E136*F136*I136*$CM$12)</f>
        <v>162005.75999999998</v>
      </c>
      <c r="CN136" s="5">
        <v>10</v>
      </c>
      <c r="CO136" s="5">
        <f>SUM(CN136*D136*E136*F136*I136*$CO$12)</f>
        <v>202507.19999999998</v>
      </c>
      <c r="CP136" s="11">
        <v>5</v>
      </c>
      <c r="CQ136" s="5">
        <f>SUM(CP136*D136*E136*F136*I136*$CQ$12)</f>
        <v>101253.59999999999</v>
      </c>
      <c r="CR136" s="5"/>
      <c r="CS136" s="5">
        <f>SUM(CR136*D136*E136*F136*I136*$CS$12)</f>
        <v>0</v>
      </c>
      <c r="CT136" s="5"/>
      <c r="CU136" s="5">
        <f>SUM(CT136*D136*E136*F136*I136*$CU$12)</f>
        <v>0</v>
      </c>
      <c r="CV136" s="5">
        <v>20</v>
      </c>
      <c r="CW136" s="5">
        <f>SUM(CV136*D136*E136*F136*I136*$CW$12)</f>
        <v>405014.39999999997</v>
      </c>
      <c r="CX136" s="5">
        <v>95</v>
      </c>
      <c r="CY136" s="5">
        <f>SUM(CX136*D136*E136*F136*I136*$CY$12)</f>
        <v>1923818.4</v>
      </c>
      <c r="CZ136" s="5">
        <v>15</v>
      </c>
      <c r="DA136" s="5">
        <f>SUM(CZ136*D136*E136*F136*I136*$DA$12)</f>
        <v>303760.8</v>
      </c>
      <c r="DB136" s="5">
        <v>33</v>
      </c>
      <c r="DC136" s="5">
        <f>SUM(DB136*D136*E136*F136*I136*$DC$12)</f>
        <v>668273.76</v>
      </c>
      <c r="DD136" s="5">
        <v>48</v>
      </c>
      <c r="DE136" s="5">
        <f>SUM(DD136*D136*E136*F136*I136*$DE$12)</f>
        <v>972034.55999999994</v>
      </c>
      <c r="DF136" s="5">
        <v>15</v>
      </c>
      <c r="DG136" s="5">
        <f>SUM(DF136*D136*E136*F136*I136*$DG$12)</f>
        <v>303760.8</v>
      </c>
      <c r="DH136" s="5">
        <v>77</v>
      </c>
      <c r="DI136" s="5">
        <f>SUM(DH136*D136*E136*F136*I136*$DI$12)</f>
        <v>1559305.44</v>
      </c>
      <c r="DJ136" s="5">
        <v>10</v>
      </c>
      <c r="DK136" s="5">
        <f>SUM(DJ136*D136*E136*F136*I136*$DK$12)</f>
        <v>202507.19999999998</v>
      </c>
      <c r="DL136" s="5">
        <v>1</v>
      </c>
      <c r="DM136" s="5">
        <f>DL136*D136*E136*F136*I136*$DM$12</f>
        <v>20250.719999999998</v>
      </c>
      <c r="DN136" s="11">
        <v>20</v>
      </c>
      <c r="DO136" s="5">
        <f>SUM(DN136*D136*E136*F136*I136*$DO$12)</f>
        <v>405014.39999999997</v>
      </c>
      <c r="DP136" s="5"/>
      <c r="DQ136" s="5">
        <f>SUM(DP136*D136*E136*F136*I136*$DQ$12)</f>
        <v>0</v>
      </c>
      <c r="DR136" s="5"/>
      <c r="DS136" s="5">
        <f>SUM(DR136*D136*E136*F136*J136*$DS$12)</f>
        <v>0</v>
      </c>
      <c r="DT136" s="5">
        <v>12</v>
      </c>
      <c r="DU136" s="5">
        <f>SUM(DT136*D136*E136*F136*K136*$DU$12)</f>
        <v>371745.36</v>
      </c>
      <c r="DV136" s="5"/>
      <c r="DW136" s="5">
        <f>SUM(DV136*D136*E136*F136*H136*$DW$12)</f>
        <v>0</v>
      </c>
      <c r="DX136" s="11"/>
      <c r="DY136" s="5">
        <f>SUM(DX136*D136*E136*F136*H136*$DY$12)</f>
        <v>0</v>
      </c>
      <c r="DZ136" s="5"/>
      <c r="EA136" s="5">
        <f>SUM(DZ136*D136*E136*F136*H136*$EA$12)</f>
        <v>0</v>
      </c>
      <c r="EB136" s="5"/>
      <c r="EC136" s="5">
        <f>SUM(EB136*D136*E136*F136*H136*$EC$12)</f>
        <v>0</v>
      </c>
      <c r="ED136" s="5"/>
      <c r="EE136" s="5">
        <f t="shared" si="767"/>
        <v>0</v>
      </c>
      <c r="EF136" s="107"/>
      <c r="EG136" s="106">
        <f t="shared" si="577"/>
        <v>0</v>
      </c>
      <c r="EH136" s="108">
        <f t="shared" si="578"/>
        <v>1677</v>
      </c>
      <c r="EI136" s="108">
        <f t="shared" si="578"/>
        <v>29826417.600000001</v>
      </c>
    </row>
    <row r="137" spans="1:139" s="109" customFormat="1" ht="14.25" x14ac:dyDescent="0.2">
      <c r="A137" s="50">
        <v>30</v>
      </c>
      <c r="B137" s="50"/>
      <c r="C137" s="54" t="s">
        <v>285</v>
      </c>
      <c r="D137" s="55">
        <v>11480</v>
      </c>
      <c r="E137" s="51">
        <v>0.98</v>
      </c>
      <c r="F137" s="46">
        <v>1</v>
      </c>
      <c r="G137" s="2"/>
      <c r="H137" s="55"/>
      <c r="I137" s="55"/>
      <c r="J137" s="55"/>
      <c r="K137" s="55">
        <v>2.57</v>
      </c>
      <c r="L137" s="7">
        <f>SUM(L138:L143)</f>
        <v>0</v>
      </c>
      <c r="M137" s="7">
        <f t="shared" ref="M137:DK137" si="1077">SUM(M138:M143)</f>
        <v>0</v>
      </c>
      <c r="N137" s="7">
        <f t="shared" si="1077"/>
        <v>0</v>
      </c>
      <c r="O137" s="7">
        <f t="shared" si="1077"/>
        <v>0</v>
      </c>
      <c r="P137" s="40">
        <f t="shared" si="1077"/>
        <v>0</v>
      </c>
      <c r="Q137" s="7">
        <f t="shared" si="1077"/>
        <v>0</v>
      </c>
      <c r="R137" s="7">
        <f t="shared" si="1077"/>
        <v>0</v>
      </c>
      <c r="S137" s="7">
        <f t="shared" si="1077"/>
        <v>0</v>
      </c>
      <c r="T137" s="52">
        <f t="shared" si="1077"/>
        <v>0</v>
      </c>
      <c r="U137" s="52">
        <f t="shared" si="1077"/>
        <v>0</v>
      </c>
      <c r="V137" s="7">
        <f t="shared" si="1077"/>
        <v>0</v>
      </c>
      <c r="W137" s="7">
        <f t="shared" si="1077"/>
        <v>0</v>
      </c>
      <c r="X137" s="7">
        <f t="shared" si="1077"/>
        <v>0</v>
      </c>
      <c r="Y137" s="7">
        <f t="shared" si="1077"/>
        <v>0</v>
      </c>
      <c r="Z137" s="7">
        <f t="shared" si="1077"/>
        <v>0</v>
      </c>
      <c r="AA137" s="7">
        <f t="shared" si="1077"/>
        <v>0</v>
      </c>
      <c r="AB137" s="7">
        <f t="shared" si="1077"/>
        <v>0</v>
      </c>
      <c r="AC137" s="7">
        <f t="shared" si="1077"/>
        <v>0</v>
      </c>
      <c r="AD137" s="40">
        <f t="shared" si="1077"/>
        <v>0</v>
      </c>
      <c r="AE137" s="7">
        <f t="shared" si="1077"/>
        <v>0</v>
      </c>
      <c r="AF137" s="7">
        <f t="shared" si="1077"/>
        <v>65</v>
      </c>
      <c r="AG137" s="7">
        <f t="shared" si="1077"/>
        <v>2208292.7999999998</v>
      </c>
      <c r="AH137" s="52">
        <f t="shared" si="1077"/>
        <v>0</v>
      </c>
      <c r="AI137" s="52">
        <f t="shared" si="1077"/>
        <v>0</v>
      </c>
      <c r="AJ137" s="7">
        <f>SUM(AJ138:AJ143)</f>
        <v>0</v>
      </c>
      <c r="AK137" s="7">
        <f>SUM(AK138:AK143)</f>
        <v>0</v>
      </c>
      <c r="AL137" s="7">
        <f>SUM(AL138:AL143)</f>
        <v>0</v>
      </c>
      <c r="AM137" s="7">
        <f>SUM(AM138:AM143)</f>
        <v>0</v>
      </c>
      <c r="AN137" s="7">
        <f t="shared" si="1077"/>
        <v>0</v>
      </c>
      <c r="AO137" s="7">
        <f t="shared" si="1077"/>
        <v>0</v>
      </c>
      <c r="AP137" s="7">
        <f t="shared" si="1077"/>
        <v>0</v>
      </c>
      <c r="AQ137" s="7">
        <f t="shared" si="1077"/>
        <v>0</v>
      </c>
      <c r="AR137" s="7">
        <f t="shared" si="1077"/>
        <v>0</v>
      </c>
      <c r="AS137" s="7">
        <f t="shared" si="1077"/>
        <v>0</v>
      </c>
      <c r="AT137" s="7">
        <f t="shared" si="1077"/>
        <v>60</v>
      </c>
      <c r="AU137" s="7">
        <f>SUM(AU138:AU143)</f>
        <v>2189006.4</v>
      </c>
      <c r="AV137" s="7">
        <f t="shared" ref="AV137:CH137" si="1078">SUM(AV138:AV143)</f>
        <v>0</v>
      </c>
      <c r="AW137" s="7">
        <f t="shared" si="1078"/>
        <v>0</v>
      </c>
      <c r="AX137" s="7">
        <f t="shared" si="1078"/>
        <v>0</v>
      </c>
      <c r="AY137" s="7">
        <f t="shared" si="1078"/>
        <v>0</v>
      </c>
      <c r="AZ137" s="7">
        <f t="shared" si="1078"/>
        <v>0</v>
      </c>
      <c r="BA137" s="7">
        <f t="shared" si="1078"/>
        <v>0</v>
      </c>
      <c r="BB137" s="7">
        <f t="shared" si="1078"/>
        <v>0</v>
      </c>
      <c r="BC137" s="7">
        <f t="shared" si="1078"/>
        <v>0</v>
      </c>
      <c r="BD137" s="7">
        <f t="shared" si="1078"/>
        <v>0</v>
      </c>
      <c r="BE137" s="7">
        <f t="shared" si="1078"/>
        <v>0</v>
      </c>
      <c r="BF137" s="7">
        <f t="shared" si="1078"/>
        <v>0</v>
      </c>
      <c r="BG137" s="7">
        <f t="shared" si="1078"/>
        <v>0</v>
      </c>
      <c r="BH137" s="7">
        <f t="shared" si="1078"/>
        <v>0</v>
      </c>
      <c r="BI137" s="7">
        <f t="shared" si="1078"/>
        <v>0</v>
      </c>
      <c r="BJ137" s="7">
        <f t="shared" si="1078"/>
        <v>0</v>
      </c>
      <c r="BK137" s="7">
        <f t="shared" si="1078"/>
        <v>0</v>
      </c>
      <c r="BL137" s="7">
        <f t="shared" si="1078"/>
        <v>4</v>
      </c>
      <c r="BM137" s="7">
        <f t="shared" si="1078"/>
        <v>51430.399999999994</v>
      </c>
      <c r="BN137" s="7">
        <f t="shared" si="1078"/>
        <v>0</v>
      </c>
      <c r="BO137" s="7">
        <f t="shared" si="1078"/>
        <v>0</v>
      </c>
      <c r="BP137" s="7">
        <f t="shared" si="1078"/>
        <v>0</v>
      </c>
      <c r="BQ137" s="7">
        <f t="shared" si="1078"/>
        <v>0</v>
      </c>
      <c r="BR137" s="7">
        <f t="shared" si="1078"/>
        <v>0</v>
      </c>
      <c r="BS137" s="7">
        <f t="shared" si="1078"/>
        <v>0</v>
      </c>
      <c r="BT137" s="7">
        <f t="shared" si="1078"/>
        <v>0</v>
      </c>
      <c r="BU137" s="7">
        <f t="shared" si="1078"/>
        <v>0</v>
      </c>
      <c r="BV137" s="7">
        <f t="shared" si="1078"/>
        <v>0</v>
      </c>
      <c r="BW137" s="7">
        <f t="shared" si="1078"/>
        <v>0</v>
      </c>
      <c r="BX137" s="7">
        <f t="shared" si="1078"/>
        <v>0</v>
      </c>
      <c r="BY137" s="7">
        <f t="shared" si="1078"/>
        <v>0</v>
      </c>
      <c r="BZ137" s="7">
        <f t="shared" si="1078"/>
        <v>0</v>
      </c>
      <c r="CA137" s="7">
        <f t="shared" si="1078"/>
        <v>0</v>
      </c>
      <c r="CB137" s="7">
        <f t="shared" si="1078"/>
        <v>0</v>
      </c>
      <c r="CC137" s="7">
        <f t="shared" si="1078"/>
        <v>0</v>
      </c>
      <c r="CD137" s="7">
        <f t="shared" si="1078"/>
        <v>0</v>
      </c>
      <c r="CE137" s="7">
        <f t="shared" si="1078"/>
        <v>0</v>
      </c>
      <c r="CF137" s="7">
        <f t="shared" si="1078"/>
        <v>0</v>
      </c>
      <c r="CG137" s="7">
        <f t="shared" si="1078"/>
        <v>0</v>
      </c>
      <c r="CH137" s="7">
        <f t="shared" si="1078"/>
        <v>0</v>
      </c>
      <c r="CI137" s="7">
        <f t="shared" si="1077"/>
        <v>0</v>
      </c>
      <c r="CJ137" s="7">
        <f>SUM(CJ138:CJ143)</f>
        <v>0</v>
      </c>
      <c r="CK137" s="7">
        <f>SUM(CK138:CK143)</f>
        <v>0</v>
      </c>
      <c r="CL137" s="7">
        <f>SUM(CL138:CL143)</f>
        <v>0</v>
      </c>
      <c r="CM137" s="7">
        <f>SUM(CM138:CM143)</f>
        <v>0</v>
      </c>
      <c r="CN137" s="7">
        <f t="shared" si="1077"/>
        <v>0</v>
      </c>
      <c r="CO137" s="7">
        <f t="shared" si="1077"/>
        <v>0</v>
      </c>
      <c r="CP137" s="40">
        <f>SUM(CP138:CP143)</f>
        <v>10</v>
      </c>
      <c r="CQ137" s="7">
        <f>SUM(CQ138:CQ143)</f>
        <v>154291.19999999998</v>
      </c>
      <c r="CR137" s="7">
        <f t="shared" si="1077"/>
        <v>0</v>
      </c>
      <c r="CS137" s="7">
        <f t="shared" si="1077"/>
        <v>0</v>
      </c>
      <c r="CT137" s="7">
        <f>SUM(CT138:CT143)</f>
        <v>0</v>
      </c>
      <c r="CU137" s="7">
        <f>SUM(CU138:CU143)</f>
        <v>0</v>
      </c>
      <c r="CV137" s="7">
        <f>SUM(CV138:CV143)</f>
        <v>0</v>
      </c>
      <c r="CW137" s="7">
        <f>SUM(CW138:CW143)</f>
        <v>0</v>
      </c>
      <c r="CX137" s="7">
        <f t="shared" si="1077"/>
        <v>5</v>
      </c>
      <c r="CY137" s="7">
        <f t="shared" si="1077"/>
        <v>77145.599999999991</v>
      </c>
      <c r="CZ137" s="7">
        <f t="shared" si="1077"/>
        <v>0</v>
      </c>
      <c r="DA137" s="7">
        <f t="shared" si="1077"/>
        <v>0</v>
      </c>
      <c r="DB137" s="7">
        <f t="shared" si="1077"/>
        <v>3</v>
      </c>
      <c r="DC137" s="7">
        <f t="shared" si="1077"/>
        <v>46287.360000000001</v>
      </c>
      <c r="DD137" s="7">
        <f t="shared" si="1077"/>
        <v>0</v>
      </c>
      <c r="DE137" s="7">
        <f t="shared" si="1077"/>
        <v>0</v>
      </c>
      <c r="DF137" s="7">
        <f t="shared" si="1077"/>
        <v>1</v>
      </c>
      <c r="DG137" s="7">
        <f t="shared" si="1077"/>
        <v>15429.119999999999</v>
      </c>
      <c r="DH137" s="7">
        <f t="shared" si="1077"/>
        <v>1</v>
      </c>
      <c r="DI137" s="7">
        <f t="shared" si="1077"/>
        <v>15429.119999999999</v>
      </c>
      <c r="DJ137" s="7">
        <f t="shared" si="1077"/>
        <v>0</v>
      </c>
      <c r="DK137" s="7">
        <f t="shared" si="1077"/>
        <v>0</v>
      </c>
      <c r="DL137" s="7">
        <f t="shared" ref="DL137:EI137" si="1079">SUM(DL138:DL143)</f>
        <v>0</v>
      </c>
      <c r="DM137" s="7">
        <f t="shared" si="1079"/>
        <v>0</v>
      </c>
      <c r="DN137" s="40">
        <f t="shared" si="1079"/>
        <v>5</v>
      </c>
      <c r="DO137" s="7">
        <f t="shared" si="1079"/>
        <v>77145.599999999991</v>
      </c>
      <c r="DP137" s="7">
        <f t="shared" si="1079"/>
        <v>0</v>
      </c>
      <c r="DQ137" s="7">
        <f t="shared" si="1079"/>
        <v>0</v>
      </c>
      <c r="DR137" s="7">
        <f t="shared" si="1079"/>
        <v>0</v>
      </c>
      <c r="DS137" s="7">
        <f t="shared" si="1079"/>
        <v>0</v>
      </c>
      <c r="DT137" s="7">
        <f t="shared" si="1079"/>
        <v>0</v>
      </c>
      <c r="DU137" s="7">
        <f t="shared" si="1079"/>
        <v>0</v>
      </c>
      <c r="DV137" s="7">
        <f t="shared" si="1079"/>
        <v>0</v>
      </c>
      <c r="DW137" s="7">
        <f t="shared" si="1079"/>
        <v>0</v>
      </c>
      <c r="DX137" s="40">
        <f t="shared" si="1079"/>
        <v>0</v>
      </c>
      <c r="DY137" s="7">
        <f t="shared" si="1079"/>
        <v>0</v>
      </c>
      <c r="DZ137" s="7">
        <f t="shared" si="1079"/>
        <v>0</v>
      </c>
      <c r="EA137" s="7">
        <f t="shared" si="1079"/>
        <v>0</v>
      </c>
      <c r="EB137" s="7">
        <f t="shared" si="1079"/>
        <v>0</v>
      </c>
      <c r="EC137" s="7">
        <f t="shared" si="1079"/>
        <v>0</v>
      </c>
      <c r="ED137" s="47">
        <v>0</v>
      </c>
      <c r="EE137" s="47">
        <f t="shared" si="1079"/>
        <v>0</v>
      </c>
      <c r="EF137" s="104">
        <f t="shared" si="1079"/>
        <v>0</v>
      </c>
      <c r="EG137" s="104">
        <f t="shared" si="1079"/>
        <v>0</v>
      </c>
      <c r="EH137" s="105">
        <f t="shared" si="1079"/>
        <v>154</v>
      </c>
      <c r="EI137" s="105">
        <f t="shared" si="1079"/>
        <v>4834457.5999999996</v>
      </c>
    </row>
    <row r="138" spans="1:139" s="17" customFormat="1" ht="45" x14ac:dyDescent="0.25">
      <c r="A138" s="19"/>
      <c r="B138" s="19">
        <v>90</v>
      </c>
      <c r="C138" s="10" t="s">
        <v>286</v>
      </c>
      <c r="D138" s="9">
        <v>11480</v>
      </c>
      <c r="E138" s="4">
        <v>0.8</v>
      </c>
      <c r="F138" s="6">
        <v>1</v>
      </c>
      <c r="G138" s="6"/>
      <c r="H138" s="9">
        <v>1.4</v>
      </c>
      <c r="I138" s="9">
        <v>1.68</v>
      </c>
      <c r="J138" s="9">
        <v>2.23</v>
      </c>
      <c r="K138" s="9">
        <v>2.57</v>
      </c>
      <c r="L138" s="5"/>
      <c r="M138" s="5">
        <f t="shared" si="641"/>
        <v>0</v>
      </c>
      <c r="N138" s="5"/>
      <c r="O138" s="5">
        <f t="shared" ref="O138:O143" si="1080">N138*D138*E138*F138*H138*$O$12</f>
        <v>0</v>
      </c>
      <c r="P138" s="11"/>
      <c r="Q138" s="5">
        <f t="shared" ref="Q138:Q143" si="1081">P138*D138*E138*F138*H138*$Q$12</f>
        <v>0</v>
      </c>
      <c r="R138" s="5"/>
      <c r="S138" s="5">
        <f t="shared" ref="S138:S143" si="1082">SUM(R138*D138*E138*F138*H138*$S$12)</f>
        <v>0</v>
      </c>
      <c r="T138" s="11"/>
      <c r="U138" s="11">
        <f t="shared" ref="U138:U143" si="1083">SUM(T138*D138*E138*F138*H138*$U$12)</f>
        <v>0</v>
      </c>
      <c r="V138" s="5"/>
      <c r="W138" s="5">
        <f t="shared" si="642"/>
        <v>0</v>
      </c>
      <c r="X138" s="5"/>
      <c r="Y138" s="5">
        <f t="shared" ref="Y138:Y143" si="1084">SUM(X138*D138*E138*F138*H138*$Y$12)</f>
        <v>0</v>
      </c>
      <c r="Z138" s="5"/>
      <c r="AA138" s="5">
        <f t="shared" ref="AA138:AA143" si="1085">SUM(Z138*D138*E138*F138*H138*$AA$12)</f>
        <v>0</v>
      </c>
      <c r="AB138" s="5"/>
      <c r="AC138" s="5">
        <f t="shared" ref="AC138:AC143" si="1086">SUM(AB138*D138*E138*F138*I138*$AC$12)</f>
        <v>0</v>
      </c>
      <c r="AD138" s="11"/>
      <c r="AE138" s="5">
        <f t="shared" ref="AE138:AE143" si="1087">SUM(AD138*D138*E138*F138*I138*$AE$12)</f>
        <v>0</v>
      </c>
      <c r="AF138" s="5"/>
      <c r="AG138" s="5">
        <f t="shared" ref="AG138:AG143" si="1088">SUM(AF138*D138*E138*F138*H138*$AG$12)</f>
        <v>0</v>
      </c>
      <c r="AH138" s="11"/>
      <c r="AI138" s="11">
        <f t="shared" ref="AI138:AI143" si="1089">SUM(AH138*D138*E138*F138*H138*$AI$12)</f>
        <v>0</v>
      </c>
      <c r="AJ138" s="5"/>
      <c r="AK138" s="5">
        <f t="shared" ref="AK138:AK143" si="1090">SUM(AJ138*D138*E138*F138*H138*$AK$12)</f>
        <v>0</v>
      </c>
      <c r="AL138" s="5"/>
      <c r="AM138" s="5">
        <f t="shared" ref="AM138:AM143" si="1091">SUM(AL138*D138*E138*F138*H138*$AM$12)</f>
        <v>0</v>
      </c>
      <c r="AN138" s="5"/>
      <c r="AO138" s="5">
        <f t="shared" ref="AO138:AO143" si="1092">SUM(D138*E138*F138*H138*AN138*$AO$12)</f>
        <v>0</v>
      </c>
      <c r="AP138" s="5"/>
      <c r="AQ138" s="5">
        <f t="shared" ref="AQ138:AQ143" si="1093">SUM(AP138*D138*E138*F138*H138*$AQ$12)</f>
        <v>0</v>
      </c>
      <c r="AR138" s="5"/>
      <c r="AS138" s="5">
        <f t="shared" ref="AS138:AS143" si="1094">SUM(AR138*D138*E138*F138*H138*$AS$12)</f>
        <v>0</v>
      </c>
      <c r="AT138" s="5"/>
      <c r="AU138" s="5">
        <f t="shared" ref="AU138:AU143" si="1095">SUM(AT138*D138*E138*F138*H138*$AU$12)</f>
        <v>0</v>
      </c>
      <c r="AV138" s="5"/>
      <c r="AW138" s="5">
        <f t="shared" ref="AW138:AW143" si="1096">SUM(AV138*D138*E138*F138*H138*$AW$12)</f>
        <v>0</v>
      </c>
      <c r="AX138" s="5"/>
      <c r="AY138" s="5">
        <f t="shared" ref="AY138:AY143" si="1097">SUM(AX138*D138*E138*F138*H138*$AY$12)</f>
        <v>0</v>
      </c>
      <c r="AZ138" s="5"/>
      <c r="BA138" s="5">
        <f t="shared" ref="BA138:BA143" si="1098">SUM(AZ138*D138*E138*F138*H138*$BA$12)</f>
        <v>0</v>
      </c>
      <c r="BB138" s="5"/>
      <c r="BC138" s="5">
        <f t="shared" ref="BC138:BC143" si="1099">SUM(BB138*D138*E138*F138*H138*$BC$12)</f>
        <v>0</v>
      </c>
      <c r="BD138" s="5"/>
      <c r="BE138" s="5">
        <f t="shared" ref="BE138:BE143" si="1100">BD138*D138*E138*F138*H138*$BE$12</f>
        <v>0</v>
      </c>
      <c r="BF138" s="5"/>
      <c r="BG138" s="5">
        <f t="shared" ref="BG138:BG143" si="1101">BF138*D138*E138*F138*H138*$BG$12</f>
        <v>0</v>
      </c>
      <c r="BH138" s="5"/>
      <c r="BI138" s="5">
        <f t="shared" ref="BI138:BI143" si="1102">BH138*D138*E138*F138*H138*$BI$12</f>
        <v>0</v>
      </c>
      <c r="BJ138" s="5"/>
      <c r="BK138" s="5">
        <f t="shared" ref="BK138:BK143" si="1103">SUM(BJ138*D138*E138*F138*H138*$BK$12)</f>
        <v>0</v>
      </c>
      <c r="BL138" s="5">
        <v>4</v>
      </c>
      <c r="BM138" s="5">
        <f t="shared" ref="BM138:BM143" si="1104">SUM(BL138*D138*E138*F138*H138*$BM$12)</f>
        <v>51430.399999999994</v>
      </c>
      <c r="BN138" s="5"/>
      <c r="BO138" s="5">
        <f t="shared" ref="BO138:BO143" si="1105">SUM(BN138*D138*E138*F138*H138*$BO$12)</f>
        <v>0</v>
      </c>
      <c r="BP138" s="5"/>
      <c r="BQ138" s="5">
        <f t="shared" ref="BQ138:BQ143" si="1106">SUM(BP138*D138*E138*F138*H138*$BQ$12)</f>
        <v>0</v>
      </c>
      <c r="BR138" s="5"/>
      <c r="BS138" s="5">
        <f t="shared" ref="BS138:BS143" si="1107">SUM(BR138*D138*E138*F138*H138*$BS$12)</f>
        <v>0</v>
      </c>
      <c r="BT138" s="5"/>
      <c r="BU138" s="5">
        <f t="shared" ref="BU138:BU143" si="1108">BT138*D138*E138*F138*H138*$BU$12</f>
        <v>0</v>
      </c>
      <c r="BV138" s="5"/>
      <c r="BW138" s="5">
        <f t="shared" ref="BW138:BW143" si="1109">SUM(BV138*D138*E138*F138*H138*$BW$12)</f>
        <v>0</v>
      </c>
      <c r="BX138" s="5"/>
      <c r="BY138" s="5">
        <f t="shared" ref="BY138:BY143" si="1110">SUM(BX138*D138*E138*F138*H138*$BY$12)</f>
        <v>0</v>
      </c>
      <c r="BZ138" s="5"/>
      <c r="CA138" s="5">
        <f t="shared" ref="CA138:CA143" si="1111">SUM(BZ138*D138*E138*F138*H138*$CA$12)</f>
        <v>0</v>
      </c>
      <c r="CB138" s="5"/>
      <c r="CC138" s="5">
        <f t="shared" ref="CC138:CC143" si="1112">SUM(CB138*D138*E138*F138*H138*$CC$12)</f>
        <v>0</v>
      </c>
      <c r="CD138" s="5"/>
      <c r="CE138" s="5">
        <f t="shared" ref="CE138:CE143" si="1113">CD138*D138*E138*F138*H138*$CE$12</f>
        <v>0</v>
      </c>
      <c r="CF138" s="5"/>
      <c r="CG138" s="5">
        <f t="shared" ref="CG138:CG143" si="1114">SUM(CF138*D138*E138*F138*H138*$CG$12)</f>
        <v>0</v>
      </c>
      <c r="CH138" s="5"/>
      <c r="CI138" s="5">
        <f t="shared" ref="CI138:CI143" si="1115">SUM(CH138*D138*E138*F138*I138*$CI$12)</f>
        <v>0</v>
      </c>
      <c r="CJ138" s="5"/>
      <c r="CK138" s="5">
        <f t="shared" ref="CK138:CK143" si="1116">SUM(CJ138*D138*E138*F138*I138*$CK$12)</f>
        <v>0</v>
      </c>
      <c r="CL138" s="5"/>
      <c r="CM138" s="5">
        <f t="shared" ref="CM138:CM143" si="1117">SUM(CL138*D138*E138*F138*I138*$CM$12)</f>
        <v>0</v>
      </c>
      <c r="CN138" s="5"/>
      <c r="CO138" s="5">
        <f t="shared" ref="CO138:CO143" si="1118">SUM(CN138*D138*E138*F138*I138*$CO$12)</f>
        <v>0</v>
      </c>
      <c r="CP138" s="11">
        <v>10</v>
      </c>
      <c r="CQ138" s="5">
        <f t="shared" ref="CQ138:CQ143" si="1119">SUM(CP138*D138*E138*F138*I138*$CQ$12)</f>
        <v>154291.19999999998</v>
      </c>
      <c r="CR138" s="5"/>
      <c r="CS138" s="5">
        <f t="shared" ref="CS138:CS143" si="1120">SUM(CR138*D138*E138*F138*I138*$CS$12)</f>
        <v>0</v>
      </c>
      <c r="CT138" s="5"/>
      <c r="CU138" s="5">
        <f t="shared" ref="CU138:CU143" si="1121">SUM(CT138*D138*E138*F138*I138*$CU$12)</f>
        <v>0</v>
      </c>
      <c r="CV138" s="5"/>
      <c r="CW138" s="5">
        <f t="shared" ref="CW138:CW143" si="1122">SUM(CV138*D138*E138*F138*I138*$CW$12)</f>
        <v>0</v>
      </c>
      <c r="CX138" s="5">
        <v>5</v>
      </c>
      <c r="CY138" s="5">
        <f t="shared" ref="CY138:CY143" si="1123">SUM(CX138*D138*E138*F138*I138*$CY$12)</f>
        <v>77145.599999999991</v>
      </c>
      <c r="CZ138" s="5"/>
      <c r="DA138" s="5">
        <f t="shared" ref="DA138:DA143" si="1124">SUM(CZ138*D138*E138*F138*I138*$DA$12)</f>
        <v>0</v>
      </c>
      <c r="DB138" s="5">
        <v>3</v>
      </c>
      <c r="DC138" s="5">
        <f t="shared" ref="DC138:DC143" si="1125">SUM(DB138*D138*E138*F138*I138*$DC$12)</f>
        <v>46287.360000000001</v>
      </c>
      <c r="DD138" s="5"/>
      <c r="DE138" s="5">
        <f t="shared" ref="DE138:DE143" si="1126">SUM(DD138*D138*E138*F138*I138*$DE$12)</f>
        <v>0</v>
      </c>
      <c r="DF138" s="5">
        <v>1</v>
      </c>
      <c r="DG138" s="5">
        <f t="shared" ref="DG138:DG143" si="1127">SUM(DF138*D138*E138*F138*I138*$DG$12)</f>
        <v>15429.119999999999</v>
      </c>
      <c r="DH138" s="5">
        <v>1</v>
      </c>
      <c r="DI138" s="5">
        <f t="shared" ref="DI138:DI143" si="1128">SUM(DH138*D138*E138*F138*I138*$DI$12)</f>
        <v>15429.119999999999</v>
      </c>
      <c r="DJ138" s="5"/>
      <c r="DK138" s="5">
        <f t="shared" ref="DK138:DK143" si="1129">SUM(DJ138*D138*E138*F138*I138*$DK$12)</f>
        <v>0</v>
      </c>
      <c r="DL138" s="5"/>
      <c r="DM138" s="5">
        <f t="shared" ref="DM138:DM143" si="1130">DL138*D138*E138*F138*I138*$DM$12</f>
        <v>0</v>
      </c>
      <c r="DN138" s="11">
        <v>5</v>
      </c>
      <c r="DO138" s="5">
        <f t="shared" ref="DO138:DO143" si="1131">SUM(DN138*D138*E138*F138*I138*$DO$12)</f>
        <v>77145.599999999991</v>
      </c>
      <c r="DP138" s="5"/>
      <c r="DQ138" s="5">
        <f t="shared" ref="DQ138:DQ143" si="1132">SUM(DP138*D138*E138*F138*I138*$DQ$12)</f>
        <v>0</v>
      </c>
      <c r="DR138" s="5"/>
      <c r="DS138" s="5">
        <f t="shared" ref="DS138:DS143" si="1133">SUM(DR138*D138*E138*F138*J138*$DS$12)</f>
        <v>0</v>
      </c>
      <c r="DT138" s="5"/>
      <c r="DU138" s="5">
        <f t="shared" ref="DU138:DU143" si="1134">SUM(DT138*D138*E138*F138*K138*$DU$12)</f>
        <v>0</v>
      </c>
      <c r="DV138" s="5"/>
      <c r="DW138" s="5">
        <f t="shared" ref="DW138:DW143" si="1135">SUM(DV138*D138*E138*F138*H138*$DW$12)</f>
        <v>0</v>
      </c>
      <c r="DX138" s="11"/>
      <c r="DY138" s="5">
        <f t="shared" ref="DY138:DY143" si="1136">SUM(DX138*D138*E138*F138*H138*$DY$12)</f>
        <v>0</v>
      </c>
      <c r="DZ138" s="5"/>
      <c r="EA138" s="5">
        <f t="shared" ref="EA138:EA143" si="1137">SUM(DZ138*D138*E138*F138*H138*$EA$12)</f>
        <v>0</v>
      </c>
      <c r="EB138" s="5"/>
      <c r="EC138" s="5">
        <f t="shared" ref="EC138:EC143" si="1138">SUM(EB138*D138*E138*F138*H138*$EC$12)</f>
        <v>0</v>
      </c>
      <c r="ED138" s="5"/>
      <c r="EE138" s="5">
        <f t="shared" si="767"/>
        <v>0</v>
      </c>
      <c r="EF138" s="107"/>
      <c r="EG138" s="106">
        <f t="shared" si="577"/>
        <v>0</v>
      </c>
      <c r="EH138" s="108">
        <f t="shared" si="578"/>
        <v>29</v>
      </c>
      <c r="EI138" s="108">
        <f t="shared" si="578"/>
        <v>437158.39999999991</v>
      </c>
    </row>
    <row r="139" spans="1:139" s="17" customFormat="1" ht="30" x14ac:dyDescent="0.25">
      <c r="A139" s="19"/>
      <c r="B139" s="19">
        <v>91</v>
      </c>
      <c r="C139" s="8" t="s">
        <v>287</v>
      </c>
      <c r="D139" s="9">
        <v>11480</v>
      </c>
      <c r="E139" s="4">
        <v>2.1800000000000002</v>
      </c>
      <c r="F139" s="6">
        <v>1</v>
      </c>
      <c r="G139" s="6"/>
      <c r="H139" s="9">
        <v>1.4</v>
      </c>
      <c r="I139" s="9">
        <v>1.68</v>
      </c>
      <c r="J139" s="9">
        <v>2.23</v>
      </c>
      <c r="K139" s="9">
        <v>2.57</v>
      </c>
      <c r="L139" s="5"/>
      <c r="M139" s="5">
        <f t="shared" si="641"/>
        <v>0</v>
      </c>
      <c r="N139" s="5"/>
      <c r="O139" s="5">
        <f t="shared" si="1080"/>
        <v>0</v>
      </c>
      <c r="P139" s="11"/>
      <c r="Q139" s="5">
        <f t="shared" si="1081"/>
        <v>0</v>
      </c>
      <c r="R139" s="5"/>
      <c r="S139" s="5">
        <f t="shared" si="1082"/>
        <v>0</v>
      </c>
      <c r="T139" s="11"/>
      <c r="U139" s="11">
        <f t="shared" si="1083"/>
        <v>0</v>
      </c>
      <c r="V139" s="5"/>
      <c r="W139" s="5">
        <f t="shared" si="642"/>
        <v>0</v>
      </c>
      <c r="X139" s="5"/>
      <c r="Y139" s="5">
        <f t="shared" si="1084"/>
        <v>0</v>
      </c>
      <c r="Z139" s="5"/>
      <c r="AA139" s="5">
        <f t="shared" si="1085"/>
        <v>0</v>
      </c>
      <c r="AB139" s="5"/>
      <c r="AC139" s="5">
        <f t="shared" si="1086"/>
        <v>0</v>
      </c>
      <c r="AD139" s="11"/>
      <c r="AE139" s="5">
        <f t="shared" si="1087"/>
        <v>0</v>
      </c>
      <c r="AF139" s="5">
        <v>30</v>
      </c>
      <c r="AG139" s="5">
        <f t="shared" si="1088"/>
        <v>1051108.8</v>
      </c>
      <c r="AH139" s="11"/>
      <c r="AI139" s="11">
        <f t="shared" si="1089"/>
        <v>0</v>
      </c>
      <c r="AJ139" s="5"/>
      <c r="AK139" s="5">
        <f t="shared" si="1090"/>
        <v>0</v>
      </c>
      <c r="AL139" s="5"/>
      <c r="AM139" s="5">
        <f t="shared" si="1091"/>
        <v>0</v>
      </c>
      <c r="AN139" s="5"/>
      <c r="AO139" s="5">
        <f t="shared" si="1092"/>
        <v>0</v>
      </c>
      <c r="AP139" s="5"/>
      <c r="AQ139" s="5">
        <f t="shared" si="1093"/>
        <v>0</v>
      </c>
      <c r="AR139" s="5"/>
      <c r="AS139" s="5">
        <f t="shared" si="1094"/>
        <v>0</v>
      </c>
      <c r="AT139" s="5">
        <v>16</v>
      </c>
      <c r="AU139" s="5">
        <f t="shared" si="1095"/>
        <v>560591.35999999999</v>
      </c>
      <c r="AV139" s="5"/>
      <c r="AW139" s="5">
        <f t="shared" si="1096"/>
        <v>0</v>
      </c>
      <c r="AX139" s="5"/>
      <c r="AY139" s="5">
        <f t="shared" si="1097"/>
        <v>0</v>
      </c>
      <c r="AZ139" s="5"/>
      <c r="BA139" s="5">
        <f t="shared" si="1098"/>
        <v>0</v>
      </c>
      <c r="BB139" s="5"/>
      <c r="BC139" s="5">
        <f t="shared" si="1099"/>
        <v>0</v>
      </c>
      <c r="BD139" s="5"/>
      <c r="BE139" s="5">
        <f t="shared" si="1100"/>
        <v>0</v>
      </c>
      <c r="BF139" s="5"/>
      <c r="BG139" s="5">
        <f t="shared" si="1101"/>
        <v>0</v>
      </c>
      <c r="BH139" s="5"/>
      <c r="BI139" s="5">
        <f t="shared" si="1102"/>
        <v>0</v>
      </c>
      <c r="BJ139" s="5"/>
      <c r="BK139" s="5">
        <f t="shared" si="1103"/>
        <v>0</v>
      </c>
      <c r="BL139" s="5"/>
      <c r="BM139" s="5">
        <f t="shared" si="1104"/>
        <v>0</v>
      </c>
      <c r="BN139" s="5"/>
      <c r="BO139" s="5">
        <f t="shared" si="1105"/>
        <v>0</v>
      </c>
      <c r="BP139" s="5"/>
      <c r="BQ139" s="5">
        <f t="shared" si="1106"/>
        <v>0</v>
      </c>
      <c r="BR139" s="5"/>
      <c r="BS139" s="5">
        <f t="shared" si="1107"/>
        <v>0</v>
      </c>
      <c r="BT139" s="5"/>
      <c r="BU139" s="5">
        <f t="shared" si="1108"/>
        <v>0</v>
      </c>
      <c r="BV139" s="5"/>
      <c r="BW139" s="5">
        <f t="shared" si="1109"/>
        <v>0</v>
      </c>
      <c r="BX139" s="5"/>
      <c r="BY139" s="5">
        <f t="shared" si="1110"/>
        <v>0</v>
      </c>
      <c r="BZ139" s="5"/>
      <c r="CA139" s="5">
        <f t="shared" si="1111"/>
        <v>0</v>
      </c>
      <c r="CB139" s="5"/>
      <c r="CC139" s="5">
        <f t="shared" si="1112"/>
        <v>0</v>
      </c>
      <c r="CD139" s="5"/>
      <c r="CE139" s="5">
        <f t="shared" si="1113"/>
        <v>0</v>
      </c>
      <c r="CF139" s="7"/>
      <c r="CG139" s="5">
        <f t="shared" si="1114"/>
        <v>0</v>
      </c>
      <c r="CH139" s="5"/>
      <c r="CI139" s="5">
        <f t="shared" si="1115"/>
        <v>0</v>
      </c>
      <c r="CJ139" s="5"/>
      <c r="CK139" s="5">
        <f t="shared" si="1116"/>
        <v>0</v>
      </c>
      <c r="CL139" s="5"/>
      <c r="CM139" s="5">
        <f t="shared" si="1117"/>
        <v>0</v>
      </c>
      <c r="CN139" s="5"/>
      <c r="CO139" s="5">
        <f t="shared" si="1118"/>
        <v>0</v>
      </c>
      <c r="CP139" s="11"/>
      <c r="CQ139" s="5">
        <f t="shared" si="1119"/>
        <v>0</v>
      </c>
      <c r="CR139" s="5"/>
      <c r="CS139" s="5">
        <f t="shared" si="1120"/>
        <v>0</v>
      </c>
      <c r="CT139" s="5"/>
      <c r="CU139" s="5">
        <f t="shared" si="1121"/>
        <v>0</v>
      </c>
      <c r="CV139" s="5"/>
      <c r="CW139" s="5">
        <f t="shared" si="1122"/>
        <v>0</v>
      </c>
      <c r="CX139" s="5"/>
      <c r="CY139" s="5">
        <f t="shared" si="1123"/>
        <v>0</v>
      </c>
      <c r="CZ139" s="5"/>
      <c r="DA139" s="5">
        <f t="shared" si="1124"/>
        <v>0</v>
      </c>
      <c r="DB139" s="5"/>
      <c r="DC139" s="5">
        <f t="shared" si="1125"/>
        <v>0</v>
      </c>
      <c r="DD139" s="5"/>
      <c r="DE139" s="5">
        <f t="shared" si="1126"/>
        <v>0</v>
      </c>
      <c r="DF139" s="5"/>
      <c r="DG139" s="5">
        <f t="shared" si="1127"/>
        <v>0</v>
      </c>
      <c r="DH139" s="5"/>
      <c r="DI139" s="5">
        <f t="shared" si="1128"/>
        <v>0</v>
      </c>
      <c r="DJ139" s="5"/>
      <c r="DK139" s="5">
        <f t="shared" si="1129"/>
        <v>0</v>
      </c>
      <c r="DL139" s="5"/>
      <c r="DM139" s="5">
        <f t="shared" si="1130"/>
        <v>0</v>
      </c>
      <c r="DN139" s="11"/>
      <c r="DO139" s="5">
        <f t="shared" si="1131"/>
        <v>0</v>
      </c>
      <c r="DP139" s="5"/>
      <c r="DQ139" s="5">
        <f t="shared" si="1132"/>
        <v>0</v>
      </c>
      <c r="DR139" s="5"/>
      <c r="DS139" s="5">
        <f t="shared" si="1133"/>
        <v>0</v>
      </c>
      <c r="DT139" s="5"/>
      <c r="DU139" s="5">
        <f t="shared" si="1134"/>
        <v>0</v>
      </c>
      <c r="DV139" s="5"/>
      <c r="DW139" s="5">
        <f t="shared" si="1135"/>
        <v>0</v>
      </c>
      <c r="DX139" s="11"/>
      <c r="DY139" s="5">
        <f t="shared" si="1136"/>
        <v>0</v>
      </c>
      <c r="DZ139" s="5"/>
      <c r="EA139" s="5">
        <f t="shared" si="1137"/>
        <v>0</v>
      </c>
      <c r="EB139" s="5"/>
      <c r="EC139" s="5">
        <f t="shared" si="1138"/>
        <v>0</v>
      </c>
      <c r="ED139" s="5"/>
      <c r="EE139" s="5">
        <f t="shared" si="767"/>
        <v>0</v>
      </c>
      <c r="EF139" s="107"/>
      <c r="EG139" s="106">
        <f t="shared" si="577"/>
        <v>0</v>
      </c>
      <c r="EH139" s="108">
        <f t="shared" si="578"/>
        <v>46</v>
      </c>
      <c r="EI139" s="108">
        <f t="shared" si="578"/>
        <v>1611700.1600000001</v>
      </c>
    </row>
    <row r="140" spans="1:139" s="109" customFormat="1" ht="30" x14ac:dyDescent="0.25">
      <c r="A140" s="19"/>
      <c r="B140" s="19">
        <v>92</v>
      </c>
      <c r="C140" s="8" t="s">
        <v>288</v>
      </c>
      <c r="D140" s="9">
        <v>11480</v>
      </c>
      <c r="E140" s="4">
        <v>2.58</v>
      </c>
      <c r="F140" s="6">
        <v>1</v>
      </c>
      <c r="G140" s="6"/>
      <c r="H140" s="9">
        <v>1.4</v>
      </c>
      <c r="I140" s="9">
        <v>1.68</v>
      </c>
      <c r="J140" s="9">
        <v>2.23</v>
      </c>
      <c r="K140" s="9">
        <v>2.57</v>
      </c>
      <c r="L140" s="5"/>
      <c r="M140" s="5">
        <f t="shared" si="641"/>
        <v>0</v>
      </c>
      <c r="N140" s="5"/>
      <c r="O140" s="5">
        <f t="shared" si="1080"/>
        <v>0</v>
      </c>
      <c r="P140" s="11"/>
      <c r="Q140" s="5">
        <f t="shared" si="1081"/>
        <v>0</v>
      </c>
      <c r="R140" s="5"/>
      <c r="S140" s="5">
        <f t="shared" si="1082"/>
        <v>0</v>
      </c>
      <c r="T140" s="11"/>
      <c r="U140" s="11">
        <f t="shared" si="1083"/>
        <v>0</v>
      </c>
      <c r="V140" s="5"/>
      <c r="W140" s="5">
        <f t="shared" si="642"/>
        <v>0</v>
      </c>
      <c r="X140" s="5"/>
      <c r="Y140" s="5">
        <f t="shared" si="1084"/>
        <v>0</v>
      </c>
      <c r="Z140" s="5"/>
      <c r="AA140" s="5">
        <f t="shared" si="1085"/>
        <v>0</v>
      </c>
      <c r="AB140" s="5"/>
      <c r="AC140" s="5">
        <f t="shared" si="1086"/>
        <v>0</v>
      </c>
      <c r="AD140" s="11"/>
      <c r="AE140" s="5">
        <f t="shared" si="1087"/>
        <v>0</v>
      </c>
      <c r="AF140" s="5">
        <v>5</v>
      </c>
      <c r="AG140" s="5">
        <f t="shared" si="1088"/>
        <v>207328.8</v>
      </c>
      <c r="AH140" s="11"/>
      <c r="AI140" s="11">
        <f t="shared" si="1089"/>
        <v>0</v>
      </c>
      <c r="AJ140" s="5"/>
      <c r="AK140" s="5">
        <f t="shared" si="1090"/>
        <v>0</v>
      </c>
      <c r="AL140" s="7"/>
      <c r="AM140" s="5">
        <f t="shared" si="1091"/>
        <v>0</v>
      </c>
      <c r="AN140" s="5"/>
      <c r="AO140" s="5">
        <f t="shared" si="1092"/>
        <v>0</v>
      </c>
      <c r="AP140" s="5"/>
      <c r="AQ140" s="5">
        <f t="shared" si="1093"/>
        <v>0</v>
      </c>
      <c r="AR140" s="5"/>
      <c r="AS140" s="5">
        <f t="shared" si="1094"/>
        <v>0</v>
      </c>
      <c r="AT140" s="5">
        <v>24</v>
      </c>
      <c r="AU140" s="5">
        <f t="shared" si="1095"/>
        <v>995178.23999999987</v>
      </c>
      <c r="AV140" s="5"/>
      <c r="AW140" s="5">
        <f t="shared" si="1096"/>
        <v>0</v>
      </c>
      <c r="AX140" s="5"/>
      <c r="AY140" s="5">
        <f t="shared" si="1097"/>
        <v>0</v>
      </c>
      <c r="AZ140" s="5"/>
      <c r="BA140" s="5">
        <f t="shared" si="1098"/>
        <v>0</v>
      </c>
      <c r="BB140" s="5"/>
      <c r="BC140" s="5">
        <f t="shared" si="1099"/>
        <v>0</v>
      </c>
      <c r="BD140" s="5"/>
      <c r="BE140" s="5">
        <f t="shared" si="1100"/>
        <v>0</v>
      </c>
      <c r="BF140" s="5"/>
      <c r="BG140" s="5">
        <f t="shared" si="1101"/>
        <v>0</v>
      </c>
      <c r="BH140" s="5"/>
      <c r="BI140" s="5">
        <f t="shared" si="1102"/>
        <v>0</v>
      </c>
      <c r="BJ140" s="5"/>
      <c r="BK140" s="5">
        <f t="shared" si="1103"/>
        <v>0</v>
      </c>
      <c r="BL140" s="5"/>
      <c r="BM140" s="5">
        <f t="shared" si="1104"/>
        <v>0</v>
      </c>
      <c r="BN140" s="5"/>
      <c r="BO140" s="5">
        <f t="shared" si="1105"/>
        <v>0</v>
      </c>
      <c r="BP140" s="5"/>
      <c r="BQ140" s="5">
        <f t="shared" si="1106"/>
        <v>0</v>
      </c>
      <c r="BR140" s="5"/>
      <c r="BS140" s="5">
        <f t="shared" si="1107"/>
        <v>0</v>
      </c>
      <c r="BT140" s="5"/>
      <c r="BU140" s="5">
        <f t="shared" si="1108"/>
        <v>0</v>
      </c>
      <c r="BV140" s="5"/>
      <c r="BW140" s="5">
        <f t="shared" si="1109"/>
        <v>0</v>
      </c>
      <c r="BX140" s="5"/>
      <c r="BY140" s="5">
        <f t="shared" si="1110"/>
        <v>0</v>
      </c>
      <c r="BZ140" s="5"/>
      <c r="CA140" s="5">
        <f t="shared" si="1111"/>
        <v>0</v>
      </c>
      <c r="CB140" s="5"/>
      <c r="CC140" s="5">
        <f t="shared" si="1112"/>
        <v>0</v>
      </c>
      <c r="CD140" s="5"/>
      <c r="CE140" s="5">
        <f t="shared" si="1113"/>
        <v>0</v>
      </c>
      <c r="CF140" s="7"/>
      <c r="CG140" s="5">
        <f t="shared" si="1114"/>
        <v>0</v>
      </c>
      <c r="CH140" s="5"/>
      <c r="CI140" s="5">
        <f t="shared" si="1115"/>
        <v>0</v>
      </c>
      <c r="CJ140" s="5"/>
      <c r="CK140" s="5">
        <f t="shared" si="1116"/>
        <v>0</v>
      </c>
      <c r="CL140" s="5"/>
      <c r="CM140" s="5">
        <f t="shared" si="1117"/>
        <v>0</v>
      </c>
      <c r="CN140" s="5"/>
      <c r="CO140" s="5">
        <f t="shared" si="1118"/>
        <v>0</v>
      </c>
      <c r="CP140" s="11"/>
      <c r="CQ140" s="5">
        <f t="shared" si="1119"/>
        <v>0</v>
      </c>
      <c r="CR140" s="5"/>
      <c r="CS140" s="5">
        <f t="shared" si="1120"/>
        <v>0</v>
      </c>
      <c r="CT140" s="5"/>
      <c r="CU140" s="5">
        <f t="shared" si="1121"/>
        <v>0</v>
      </c>
      <c r="CV140" s="5"/>
      <c r="CW140" s="5">
        <f t="shared" si="1122"/>
        <v>0</v>
      </c>
      <c r="CX140" s="5"/>
      <c r="CY140" s="5">
        <f t="shared" si="1123"/>
        <v>0</v>
      </c>
      <c r="CZ140" s="5"/>
      <c r="DA140" s="5">
        <f t="shared" si="1124"/>
        <v>0</v>
      </c>
      <c r="DB140" s="5"/>
      <c r="DC140" s="5">
        <f t="shared" si="1125"/>
        <v>0</v>
      </c>
      <c r="DD140" s="5"/>
      <c r="DE140" s="5">
        <f t="shared" si="1126"/>
        <v>0</v>
      </c>
      <c r="DF140" s="5"/>
      <c r="DG140" s="5">
        <f t="shared" si="1127"/>
        <v>0</v>
      </c>
      <c r="DH140" s="5"/>
      <c r="DI140" s="5">
        <f t="shared" si="1128"/>
        <v>0</v>
      </c>
      <c r="DJ140" s="5"/>
      <c r="DK140" s="5">
        <f t="shared" si="1129"/>
        <v>0</v>
      </c>
      <c r="DL140" s="5"/>
      <c r="DM140" s="5">
        <f t="shared" si="1130"/>
        <v>0</v>
      </c>
      <c r="DN140" s="11"/>
      <c r="DO140" s="5">
        <f t="shared" si="1131"/>
        <v>0</v>
      </c>
      <c r="DP140" s="5"/>
      <c r="DQ140" s="5">
        <f t="shared" si="1132"/>
        <v>0</v>
      </c>
      <c r="DR140" s="5"/>
      <c r="DS140" s="5">
        <f t="shared" si="1133"/>
        <v>0</v>
      </c>
      <c r="DT140" s="5"/>
      <c r="DU140" s="5">
        <f t="shared" si="1134"/>
        <v>0</v>
      </c>
      <c r="DV140" s="7"/>
      <c r="DW140" s="5">
        <f t="shared" si="1135"/>
        <v>0</v>
      </c>
      <c r="DX140" s="11"/>
      <c r="DY140" s="5">
        <f t="shared" si="1136"/>
        <v>0</v>
      </c>
      <c r="DZ140" s="5"/>
      <c r="EA140" s="5">
        <f t="shared" si="1137"/>
        <v>0</v>
      </c>
      <c r="EB140" s="5"/>
      <c r="EC140" s="5">
        <f t="shared" si="1138"/>
        <v>0</v>
      </c>
      <c r="ED140" s="5"/>
      <c r="EE140" s="5">
        <f t="shared" si="767"/>
        <v>0</v>
      </c>
      <c r="EF140" s="107"/>
      <c r="EG140" s="106">
        <f t="shared" si="577"/>
        <v>0</v>
      </c>
      <c r="EH140" s="108">
        <f t="shared" si="578"/>
        <v>29</v>
      </c>
      <c r="EI140" s="108">
        <f t="shared" si="578"/>
        <v>1202507.0399999998</v>
      </c>
    </row>
    <row r="141" spans="1:139" s="17" customFormat="1" ht="45" x14ac:dyDescent="0.25">
      <c r="A141" s="19"/>
      <c r="B141" s="19">
        <v>93</v>
      </c>
      <c r="C141" s="8" t="s">
        <v>289</v>
      </c>
      <c r="D141" s="9">
        <v>11480</v>
      </c>
      <c r="E141" s="4">
        <v>1.97</v>
      </c>
      <c r="F141" s="6">
        <v>1</v>
      </c>
      <c r="G141" s="6"/>
      <c r="H141" s="9">
        <v>1.4</v>
      </c>
      <c r="I141" s="9">
        <v>1.68</v>
      </c>
      <c r="J141" s="9">
        <v>2.23</v>
      </c>
      <c r="K141" s="9">
        <v>2.57</v>
      </c>
      <c r="L141" s="5"/>
      <c r="M141" s="5">
        <f t="shared" si="641"/>
        <v>0</v>
      </c>
      <c r="N141" s="5"/>
      <c r="O141" s="5">
        <f t="shared" si="1080"/>
        <v>0</v>
      </c>
      <c r="P141" s="11"/>
      <c r="Q141" s="5">
        <f t="shared" si="1081"/>
        <v>0</v>
      </c>
      <c r="R141" s="5"/>
      <c r="S141" s="5">
        <f t="shared" si="1082"/>
        <v>0</v>
      </c>
      <c r="T141" s="11"/>
      <c r="U141" s="11">
        <f t="shared" si="1083"/>
        <v>0</v>
      </c>
      <c r="V141" s="5"/>
      <c r="W141" s="5">
        <f t="shared" si="642"/>
        <v>0</v>
      </c>
      <c r="X141" s="5"/>
      <c r="Y141" s="5">
        <f t="shared" si="1084"/>
        <v>0</v>
      </c>
      <c r="Z141" s="5"/>
      <c r="AA141" s="5">
        <f t="shared" si="1085"/>
        <v>0</v>
      </c>
      <c r="AB141" s="5"/>
      <c r="AC141" s="5">
        <f t="shared" si="1086"/>
        <v>0</v>
      </c>
      <c r="AD141" s="11"/>
      <c r="AE141" s="5">
        <f t="shared" si="1087"/>
        <v>0</v>
      </c>
      <c r="AF141" s="5">
        <v>30</v>
      </c>
      <c r="AG141" s="5">
        <f t="shared" si="1088"/>
        <v>949855.2</v>
      </c>
      <c r="AH141" s="11"/>
      <c r="AI141" s="11">
        <f t="shared" si="1089"/>
        <v>0</v>
      </c>
      <c r="AJ141" s="5"/>
      <c r="AK141" s="5">
        <f t="shared" si="1090"/>
        <v>0</v>
      </c>
      <c r="AL141" s="5"/>
      <c r="AM141" s="5">
        <f t="shared" si="1091"/>
        <v>0</v>
      </c>
      <c r="AN141" s="5"/>
      <c r="AO141" s="5">
        <f t="shared" si="1092"/>
        <v>0</v>
      </c>
      <c r="AP141" s="5"/>
      <c r="AQ141" s="5">
        <f t="shared" si="1093"/>
        <v>0</v>
      </c>
      <c r="AR141" s="5"/>
      <c r="AS141" s="5">
        <f t="shared" si="1094"/>
        <v>0</v>
      </c>
      <c r="AT141" s="5">
        <v>20</v>
      </c>
      <c r="AU141" s="5">
        <f t="shared" si="1095"/>
        <v>633236.79999999993</v>
      </c>
      <c r="AV141" s="5"/>
      <c r="AW141" s="5">
        <f t="shared" si="1096"/>
        <v>0</v>
      </c>
      <c r="AX141" s="5"/>
      <c r="AY141" s="5">
        <f t="shared" si="1097"/>
        <v>0</v>
      </c>
      <c r="AZ141" s="5"/>
      <c r="BA141" s="5">
        <f t="shared" si="1098"/>
        <v>0</v>
      </c>
      <c r="BB141" s="5"/>
      <c r="BC141" s="5">
        <f t="shared" si="1099"/>
        <v>0</v>
      </c>
      <c r="BD141" s="5"/>
      <c r="BE141" s="5">
        <f t="shared" si="1100"/>
        <v>0</v>
      </c>
      <c r="BF141" s="5"/>
      <c r="BG141" s="5">
        <f t="shared" si="1101"/>
        <v>0</v>
      </c>
      <c r="BH141" s="5"/>
      <c r="BI141" s="5">
        <f t="shared" si="1102"/>
        <v>0</v>
      </c>
      <c r="BJ141" s="5"/>
      <c r="BK141" s="5">
        <f t="shared" si="1103"/>
        <v>0</v>
      </c>
      <c r="BL141" s="5"/>
      <c r="BM141" s="5">
        <f t="shared" si="1104"/>
        <v>0</v>
      </c>
      <c r="BN141" s="5"/>
      <c r="BO141" s="5">
        <f t="shared" si="1105"/>
        <v>0</v>
      </c>
      <c r="BP141" s="5"/>
      <c r="BQ141" s="5">
        <f t="shared" si="1106"/>
        <v>0</v>
      </c>
      <c r="BR141" s="5"/>
      <c r="BS141" s="5">
        <f t="shared" si="1107"/>
        <v>0</v>
      </c>
      <c r="BT141" s="5"/>
      <c r="BU141" s="5">
        <f t="shared" si="1108"/>
        <v>0</v>
      </c>
      <c r="BV141" s="5"/>
      <c r="BW141" s="5">
        <f t="shared" si="1109"/>
        <v>0</v>
      </c>
      <c r="BX141" s="5"/>
      <c r="BY141" s="5">
        <f t="shared" si="1110"/>
        <v>0</v>
      </c>
      <c r="BZ141" s="5"/>
      <c r="CA141" s="5">
        <f t="shared" si="1111"/>
        <v>0</v>
      </c>
      <c r="CB141" s="5"/>
      <c r="CC141" s="5">
        <f t="shared" si="1112"/>
        <v>0</v>
      </c>
      <c r="CD141" s="5"/>
      <c r="CE141" s="5">
        <f t="shared" si="1113"/>
        <v>0</v>
      </c>
      <c r="CF141" s="7"/>
      <c r="CG141" s="5">
        <f t="shared" si="1114"/>
        <v>0</v>
      </c>
      <c r="CH141" s="5"/>
      <c r="CI141" s="5">
        <f t="shared" si="1115"/>
        <v>0</v>
      </c>
      <c r="CJ141" s="5"/>
      <c r="CK141" s="5">
        <f t="shared" si="1116"/>
        <v>0</v>
      </c>
      <c r="CL141" s="5"/>
      <c r="CM141" s="5">
        <f t="shared" si="1117"/>
        <v>0</v>
      </c>
      <c r="CN141" s="5"/>
      <c r="CO141" s="5">
        <f t="shared" si="1118"/>
        <v>0</v>
      </c>
      <c r="CP141" s="11"/>
      <c r="CQ141" s="5">
        <f t="shared" si="1119"/>
        <v>0</v>
      </c>
      <c r="CR141" s="5"/>
      <c r="CS141" s="5">
        <f t="shared" si="1120"/>
        <v>0</v>
      </c>
      <c r="CT141" s="5"/>
      <c r="CU141" s="5">
        <f t="shared" si="1121"/>
        <v>0</v>
      </c>
      <c r="CV141" s="5"/>
      <c r="CW141" s="5">
        <f t="shared" si="1122"/>
        <v>0</v>
      </c>
      <c r="CX141" s="5"/>
      <c r="CY141" s="5">
        <f t="shared" si="1123"/>
        <v>0</v>
      </c>
      <c r="CZ141" s="5"/>
      <c r="DA141" s="5">
        <f t="shared" si="1124"/>
        <v>0</v>
      </c>
      <c r="DB141" s="5"/>
      <c r="DC141" s="5">
        <f t="shared" si="1125"/>
        <v>0</v>
      </c>
      <c r="DD141" s="5"/>
      <c r="DE141" s="5">
        <f t="shared" si="1126"/>
        <v>0</v>
      </c>
      <c r="DF141" s="5"/>
      <c r="DG141" s="5">
        <f t="shared" si="1127"/>
        <v>0</v>
      </c>
      <c r="DH141" s="5"/>
      <c r="DI141" s="5">
        <f t="shared" si="1128"/>
        <v>0</v>
      </c>
      <c r="DJ141" s="5"/>
      <c r="DK141" s="5">
        <f t="shared" si="1129"/>
        <v>0</v>
      </c>
      <c r="DL141" s="5"/>
      <c r="DM141" s="5">
        <f t="shared" si="1130"/>
        <v>0</v>
      </c>
      <c r="DN141" s="11"/>
      <c r="DO141" s="5">
        <f t="shared" si="1131"/>
        <v>0</v>
      </c>
      <c r="DP141" s="5"/>
      <c r="DQ141" s="5">
        <f t="shared" si="1132"/>
        <v>0</v>
      </c>
      <c r="DR141" s="5"/>
      <c r="DS141" s="5">
        <f t="shared" si="1133"/>
        <v>0</v>
      </c>
      <c r="DT141" s="5"/>
      <c r="DU141" s="5">
        <f t="shared" si="1134"/>
        <v>0</v>
      </c>
      <c r="DV141" s="5"/>
      <c r="DW141" s="5">
        <f t="shared" si="1135"/>
        <v>0</v>
      </c>
      <c r="DX141" s="11"/>
      <c r="DY141" s="5">
        <f t="shared" si="1136"/>
        <v>0</v>
      </c>
      <c r="DZ141" s="5"/>
      <c r="EA141" s="5">
        <f t="shared" si="1137"/>
        <v>0</v>
      </c>
      <c r="EB141" s="5"/>
      <c r="EC141" s="5">
        <f t="shared" si="1138"/>
        <v>0</v>
      </c>
      <c r="ED141" s="5"/>
      <c r="EE141" s="5">
        <f t="shared" si="767"/>
        <v>0</v>
      </c>
      <c r="EF141" s="107"/>
      <c r="EG141" s="106">
        <f t="shared" si="577"/>
        <v>0</v>
      </c>
      <c r="EH141" s="108">
        <f t="shared" si="578"/>
        <v>50</v>
      </c>
      <c r="EI141" s="108">
        <f t="shared" si="578"/>
        <v>1583092</v>
      </c>
    </row>
    <row r="142" spans="1:139" s="17" customFormat="1" ht="45" x14ac:dyDescent="0.25">
      <c r="A142" s="19"/>
      <c r="B142" s="19">
        <v>94</v>
      </c>
      <c r="C142" s="8" t="s">
        <v>290</v>
      </c>
      <c r="D142" s="9">
        <v>11480</v>
      </c>
      <c r="E142" s="4">
        <v>2.04</v>
      </c>
      <c r="F142" s="6">
        <v>1</v>
      </c>
      <c r="G142" s="6"/>
      <c r="H142" s="9">
        <v>1.4</v>
      </c>
      <c r="I142" s="9">
        <v>1.68</v>
      </c>
      <c r="J142" s="9">
        <v>2.23</v>
      </c>
      <c r="K142" s="9">
        <v>2.57</v>
      </c>
      <c r="L142" s="5"/>
      <c r="M142" s="5">
        <f t="shared" si="641"/>
        <v>0</v>
      </c>
      <c r="N142" s="5"/>
      <c r="O142" s="5">
        <f t="shared" si="1080"/>
        <v>0</v>
      </c>
      <c r="P142" s="11"/>
      <c r="Q142" s="5">
        <f t="shared" si="1081"/>
        <v>0</v>
      </c>
      <c r="R142" s="5"/>
      <c r="S142" s="5">
        <f t="shared" si="1082"/>
        <v>0</v>
      </c>
      <c r="T142" s="11"/>
      <c r="U142" s="11">
        <f t="shared" si="1083"/>
        <v>0</v>
      </c>
      <c r="V142" s="5"/>
      <c r="W142" s="5">
        <f t="shared" si="642"/>
        <v>0</v>
      </c>
      <c r="X142" s="5"/>
      <c r="Y142" s="5">
        <f t="shared" si="1084"/>
        <v>0</v>
      </c>
      <c r="Z142" s="5"/>
      <c r="AA142" s="5">
        <f t="shared" si="1085"/>
        <v>0</v>
      </c>
      <c r="AB142" s="5"/>
      <c r="AC142" s="5">
        <f t="shared" si="1086"/>
        <v>0</v>
      </c>
      <c r="AD142" s="11"/>
      <c r="AE142" s="5">
        <f t="shared" si="1087"/>
        <v>0</v>
      </c>
      <c r="AF142" s="5"/>
      <c r="AG142" s="5">
        <f t="shared" si="1088"/>
        <v>0</v>
      </c>
      <c r="AH142" s="11"/>
      <c r="AI142" s="11">
        <f t="shared" si="1089"/>
        <v>0</v>
      </c>
      <c r="AJ142" s="5"/>
      <c r="AK142" s="5">
        <f t="shared" si="1090"/>
        <v>0</v>
      </c>
      <c r="AL142" s="5"/>
      <c r="AM142" s="5">
        <f t="shared" si="1091"/>
        <v>0</v>
      </c>
      <c r="AN142" s="5"/>
      <c r="AO142" s="5">
        <f t="shared" si="1092"/>
        <v>0</v>
      </c>
      <c r="AP142" s="5"/>
      <c r="AQ142" s="5">
        <f t="shared" si="1093"/>
        <v>0</v>
      </c>
      <c r="AR142" s="5"/>
      <c r="AS142" s="5">
        <f t="shared" si="1094"/>
        <v>0</v>
      </c>
      <c r="AT142" s="5"/>
      <c r="AU142" s="5">
        <f t="shared" si="1095"/>
        <v>0</v>
      </c>
      <c r="AV142" s="5"/>
      <c r="AW142" s="5">
        <f t="shared" si="1096"/>
        <v>0</v>
      </c>
      <c r="AX142" s="5"/>
      <c r="AY142" s="5">
        <f t="shared" si="1097"/>
        <v>0</v>
      </c>
      <c r="AZ142" s="5"/>
      <c r="BA142" s="5">
        <f t="shared" si="1098"/>
        <v>0</v>
      </c>
      <c r="BB142" s="5"/>
      <c r="BC142" s="5">
        <f t="shared" si="1099"/>
        <v>0</v>
      </c>
      <c r="BD142" s="5"/>
      <c r="BE142" s="5">
        <f t="shared" si="1100"/>
        <v>0</v>
      </c>
      <c r="BF142" s="5"/>
      <c r="BG142" s="5">
        <f t="shared" si="1101"/>
        <v>0</v>
      </c>
      <c r="BH142" s="5"/>
      <c r="BI142" s="5">
        <f t="shared" si="1102"/>
        <v>0</v>
      </c>
      <c r="BJ142" s="5"/>
      <c r="BK142" s="5">
        <f t="shared" si="1103"/>
        <v>0</v>
      </c>
      <c r="BL142" s="5"/>
      <c r="BM142" s="5">
        <f t="shared" si="1104"/>
        <v>0</v>
      </c>
      <c r="BN142" s="5"/>
      <c r="BO142" s="5">
        <f t="shared" si="1105"/>
        <v>0</v>
      </c>
      <c r="BP142" s="5"/>
      <c r="BQ142" s="5">
        <f t="shared" si="1106"/>
        <v>0</v>
      </c>
      <c r="BR142" s="5"/>
      <c r="BS142" s="5">
        <f t="shared" si="1107"/>
        <v>0</v>
      </c>
      <c r="BT142" s="5"/>
      <c r="BU142" s="5">
        <f t="shared" si="1108"/>
        <v>0</v>
      </c>
      <c r="BV142" s="5"/>
      <c r="BW142" s="5">
        <f t="shared" si="1109"/>
        <v>0</v>
      </c>
      <c r="BX142" s="5"/>
      <c r="BY142" s="5">
        <f t="shared" si="1110"/>
        <v>0</v>
      </c>
      <c r="BZ142" s="5"/>
      <c r="CA142" s="5">
        <f t="shared" si="1111"/>
        <v>0</v>
      </c>
      <c r="CB142" s="5"/>
      <c r="CC142" s="5">
        <f t="shared" si="1112"/>
        <v>0</v>
      </c>
      <c r="CD142" s="5"/>
      <c r="CE142" s="5">
        <f t="shared" si="1113"/>
        <v>0</v>
      </c>
      <c r="CF142" s="7"/>
      <c r="CG142" s="5">
        <f t="shared" si="1114"/>
        <v>0</v>
      </c>
      <c r="CH142" s="5"/>
      <c r="CI142" s="5">
        <f t="shared" si="1115"/>
        <v>0</v>
      </c>
      <c r="CJ142" s="5"/>
      <c r="CK142" s="5">
        <f t="shared" si="1116"/>
        <v>0</v>
      </c>
      <c r="CL142" s="5"/>
      <c r="CM142" s="5">
        <f t="shared" si="1117"/>
        <v>0</v>
      </c>
      <c r="CN142" s="5"/>
      <c r="CO142" s="5">
        <f t="shared" si="1118"/>
        <v>0</v>
      </c>
      <c r="CP142" s="11"/>
      <c r="CQ142" s="5">
        <f t="shared" si="1119"/>
        <v>0</v>
      </c>
      <c r="CR142" s="5"/>
      <c r="CS142" s="5">
        <f t="shared" si="1120"/>
        <v>0</v>
      </c>
      <c r="CT142" s="5"/>
      <c r="CU142" s="5">
        <f t="shared" si="1121"/>
        <v>0</v>
      </c>
      <c r="CV142" s="5"/>
      <c r="CW142" s="5">
        <f t="shared" si="1122"/>
        <v>0</v>
      </c>
      <c r="CX142" s="5"/>
      <c r="CY142" s="5">
        <f t="shared" si="1123"/>
        <v>0</v>
      </c>
      <c r="CZ142" s="5"/>
      <c r="DA142" s="5">
        <f t="shared" si="1124"/>
        <v>0</v>
      </c>
      <c r="DB142" s="5"/>
      <c r="DC142" s="5">
        <f t="shared" si="1125"/>
        <v>0</v>
      </c>
      <c r="DD142" s="5"/>
      <c r="DE142" s="5">
        <f t="shared" si="1126"/>
        <v>0</v>
      </c>
      <c r="DF142" s="5"/>
      <c r="DG142" s="5">
        <f t="shared" si="1127"/>
        <v>0</v>
      </c>
      <c r="DH142" s="5"/>
      <c r="DI142" s="5">
        <f t="shared" si="1128"/>
        <v>0</v>
      </c>
      <c r="DJ142" s="5"/>
      <c r="DK142" s="5">
        <f t="shared" si="1129"/>
        <v>0</v>
      </c>
      <c r="DL142" s="5"/>
      <c r="DM142" s="5">
        <f t="shared" si="1130"/>
        <v>0</v>
      </c>
      <c r="DN142" s="11"/>
      <c r="DO142" s="5">
        <f t="shared" si="1131"/>
        <v>0</v>
      </c>
      <c r="DP142" s="5"/>
      <c r="DQ142" s="5">
        <f t="shared" si="1132"/>
        <v>0</v>
      </c>
      <c r="DR142" s="5"/>
      <c r="DS142" s="5">
        <f t="shared" si="1133"/>
        <v>0</v>
      </c>
      <c r="DT142" s="5"/>
      <c r="DU142" s="5">
        <f t="shared" si="1134"/>
        <v>0</v>
      </c>
      <c r="DV142" s="5"/>
      <c r="DW142" s="5">
        <f t="shared" si="1135"/>
        <v>0</v>
      </c>
      <c r="DX142" s="11"/>
      <c r="DY142" s="5">
        <f t="shared" si="1136"/>
        <v>0</v>
      </c>
      <c r="DZ142" s="5"/>
      <c r="EA142" s="5">
        <f t="shared" si="1137"/>
        <v>0</v>
      </c>
      <c r="EB142" s="5"/>
      <c r="EC142" s="5">
        <f t="shared" si="1138"/>
        <v>0</v>
      </c>
      <c r="ED142" s="5"/>
      <c r="EE142" s="5">
        <f t="shared" si="767"/>
        <v>0</v>
      </c>
      <c r="EF142" s="107"/>
      <c r="EG142" s="106">
        <f t="shared" si="577"/>
        <v>0</v>
      </c>
      <c r="EH142" s="108">
        <f t="shared" si="578"/>
        <v>0</v>
      </c>
      <c r="EI142" s="108">
        <f t="shared" si="578"/>
        <v>0</v>
      </c>
    </row>
    <row r="143" spans="1:139" s="17" customFormat="1" ht="45" x14ac:dyDescent="0.25">
      <c r="A143" s="19"/>
      <c r="B143" s="19">
        <v>95</v>
      </c>
      <c r="C143" s="8" t="s">
        <v>291</v>
      </c>
      <c r="D143" s="9">
        <v>11480</v>
      </c>
      <c r="E143" s="4">
        <v>2.95</v>
      </c>
      <c r="F143" s="6">
        <v>1</v>
      </c>
      <c r="G143" s="6"/>
      <c r="H143" s="9">
        <v>1.4</v>
      </c>
      <c r="I143" s="9">
        <v>1.68</v>
      </c>
      <c r="J143" s="9">
        <v>2.23</v>
      </c>
      <c r="K143" s="9">
        <v>2.57</v>
      </c>
      <c r="L143" s="5"/>
      <c r="M143" s="5">
        <f t="shared" si="641"/>
        <v>0</v>
      </c>
      <c r="N143" s="5"/>
      <c r="O143" s="5">
        <f t="shared" si="1080"/>
        <v>0</v>
      </c>
      <c r="P143" s="11"/>
      <c r="Q143" s="5">
        <f t="shared" si="1081"/>
        <v>0</v>
      </c>
      <c r="R143" s="5"/>
      <c r="S143" s="5">
        <f t="shared" si="1082"/>
        <v>0</v>
      </c>
      <c r="T143" s="11"/>
      <c r="U143" s="11">
        <f t="shared" si="1083"/>
        <v>0</v>
      </c>
      <c r="V143" s="5"/>
      <c r="W143" s="5">
        <f t="shared" si="642"/>
        <v>0</v>
      </c>
      <c r="X143" s="5"/>
      <c r="Y143" s="5">
        <f t="shared" si="1084"/>
        <v>0</v>
      </c>
      <c r="Z143" s="5"/>
      <c r="AA143" s="5">
        <f t="shared" si="1085"/>
        <v>0</v>
      </c>
      <c r="AB143" s="5"/>
      <c r="AC143" s="5">
        <f t="shared" si="1086"/>
        <v>0</v>
      </c>
      <c r="AD143" s="11"/>
      <c r="AE143" s="5">
        <f t="shared" si="1087"/>
        <v>0</v>
      </c>
      <c r="AF143" s="5"/>
      <c r="AG143" s="5">
        <f t="shared" si="1088"/>
        <v>0</v>
      </c>
      <c r="AH143" s="11"/>
      <c r="AI143" s="11">
        <f t="shared" si="1089"/>
        <v>0</v>
      </c>
      <c r="AJ143" s="5"/>
      <c r="AK143" s="5">
        <f t="shared" si="1090"/>
        <v>0</v>
      </c>
      <c r="AL143" s="5"/>
      <c r="AM143" s="5">
        <f t="shared" si="1091"/>
        <v>0</v>
      </c>
      <c r="AN143" s="5"/>
      <c r="AO143" s="5">
        <f t="shared" si="1092"/>
        <v>0</v>
      </c>
      <c r="AP143" s="5"/>
      <c r="AQ143" s="5">
        <f t="shared" si="1093"/>
        <v>0</v>
      </c>
      <c r="AR143" s="5"/>
      <c r="AS143" s="5">
        <f t="shared" si="1094"/>
        <v>0</v>
      </c>
      <c r="AT143" s="5"/>
      <c r="AU143" s="5">
        <f t="shared" si="1095"/>
        <v>0</v>
      </c>
      <c r="AV143" s="5"/>
      <c r="AW143" s="5">
        <f t="shared" si="1096"/>
        <v>0</v>
      </c>
      <c r="AX143" s="5"/>
      <c r="AY143" s="5">
        <f t="shared" si="1097"/>
        <v>0</v>
      </c>
      <c r="AZ143" s="5"/>
      <c r="BA143" s="5">
        <f t="shared" si="1098"/>
        <v>0</v>
      </c>
      <c r="BB143" s="5"/>
      <c r="BC143" s="5">
        <f t="shared" si="1099"/>
        <v>0</v>
      </c>
      <c r="BD143" s="5"/>
      <c r="BE143" s="5">
        <f t="shared" si="1100"/>
        <v>0</v>
      </c>
      <c r="BF143" s="5"/>
      <c r="BG143" s="5">
        <f t="shared" si="1101"/>
        <v>0</v>
      </c>
      <c r="BH143" s="5"/>
      <c r="BI143" s="5">
        <f t="shared" si="1102"/>
        <v>0</v>
      </c>
      <c r="BJ143" s="5"/>
      <c r="BK143" s="5">
        <f t="shared" si="1103"/>
        <v>0</v>
      </c>
      <c r="BL143" s="5"/>
      <c r="BM143" s="5">
        <f t="shared" si="1104"/>
        <v>0</v>
      </c>
      <c r="BN143" s="5"/>
      <c r="BO143" s="5">
        <f t="shared" si="1105"/>
        <v>0</v>
      </c>
      <c r="BP143" s="5"/>
      <c r="BQ143" s="5">
        <f t="shared" si="1106"/>
        <v>0</v>
      </c>
      <c r="BR143" s="5"/>
      <c r="BS143" s="5">
        <f t="shared" si="1107"/>
        <v>0</v>
      </c>
      <c r="BT143" s="5"/>
      <c r="BU143" s="5">
        <f t="shared" si="1108"/>
        <v>0</v>
      </c>
      <c r="BV143" s="5"/>
      <c r="BW143" s="5">
        <f t="shared" si="1109"/>
        <v>0</v>
      </c>
      <c r="BX143" s="5"/>
      <c r="BY143" s="5">
        <f t="shared" si="1110"/>
        <v>0</v>
      </c>
      <c r="BZ143" s="5"/>
      <c r="CA143" s="5">
        <f t="shared" si="1111"/>
        <v>0</v>
      </c>
      <c r="CB143" s="5"/>
      <c r="CC143" s="5">
        <f t="shared" si="1112"/>
        <v>0</v>
      </c>
      <c r="CD143" s="5"/>
      <c r="CE143" s="5">
        <f t="shared" si="1113"/>
        <v>0</v>
      </c>
      <c r="CF143" s="7"/>
      <c r="CG143" s="5">
        <f t="shared" si="1114"/>
        <v>0</v>
      </c>
      <c r="CH143" s="5"/>
      <c r="CI143" s="5">
        <f t="shared" si="1115"/>
        <v>0</v>
      </c>
      <c r="CJ143" s="5"/>
      <c r="CK143" s="5">
        <f t="shared" si="1116"/>
        <v>0</v>
      </c>
      <c r="CL143" s="5"/>
      <c r="CM143" s="5">
        <f t="shared" si="1117"/>
        <v>0</v>
      </c>
      <c r="CN143" s="5"/>
      <c r="CO143" s="5">
        <f t="shared" si="1118"/>
        <v>0</v>
      </c>
      <c r="CP143" s="11"/>
      <c r="CQ143" s="5">
        <f t="shared" si="1119"/>
        <v>0</v>
      </c>
      <c r="CR143" s="5"/>
      <c r="CS143" s="5">
        <f t="shared" si="1120"/>
        <v>0</v>
      </c>
      <c r="CT143" s="5"/>
      <c r="CU143" s="5">
        <f t="shared" si="1121"/>
        <v>0</v>
      </c>
      <c r="CV143" s="5"/>
      <c r="CW143" s="5">
        <f t="shared" si="1122"/>
        <v>0</v>
      </c>
      <c r="CX143" s="5"/>
      <c r="CY143" s="5">
        <f t="shared" si="1123"/>
        <v>0</v>
      </c>
      <c r="CZ143" s="5"/>
      <c r="DA143" s="5">
        <f t="shared" si="1124"/>
        <v>0</v>
      </c>
      <c r="DB143" s="5"/>
      <c r="DC143" s="5">
        <f t="shared" si="1125"/>
        <v>0</v>
      </c>
      <c r="DD143" s="5"/>
      <c r="DE143" s="5">
        <f t="shared" si="1126"/>
        <v>0</v>
      </c>
      <c r="DF143" s="5"/>
      <c r="DG143" s="5">
        <f t="shared" si="1127"/>
        <v>0</v>
      </c>
      <c r="DH143" s="5"/>
      <c r="DI143" s="5">
        <f t="shared" si="1128"/>
        <v>0</v>
      </c>
      <c r="DJ143" s="5"/>
      <c r="DK143" s="5">
        <f t="shared" si="1129"/>
        <v>0</v>
      </c>
      <c r="DL143" s="5"/>
      <c r="DM143" s="5">
        <f t="shared" si="1130"/>
        <v>0</v>
      </c>
      <c r="DN143" s="11"/>
      <c r="DO143" s="5">
        <f t="shared" si="1131"/>
        <v>0</v>
      </c>
      <c r="DP143" s="5"/>
      <c r="DQ143" s="5">
        <f t="shared" si="1132"/>
        <v>0</v>
      </c>
      <c r="DR143" s="5"/>
      <c r="DS143" s="5">
        <f t="shared" si="1133"/>
        <v>0</v>
      </c>
      <c r="DT143" s="5"/>
      <c r="DU143" s="5">
        <f t="shared" si="1134"/>
        <v>0</v>
      </c>
      <c r="DV143" s="5"/>
      <c r="DW143" s="5">
        <f t="shared" si="1135"/>
        <v>0</v>
      </c>
      <c r="DX143" s="11"/>
      <c r="DY143" s="5">
        <f t="shared" si="1136"/>
        <v>0</v>
      </c>
      <c r="DZ143" s="5"/>
      <c r="EA143" s="5">
        <f t="shared" si="1137"/>
        <v>0</v>
      </c>
      <c r="EB143" s="5"/>
      <c r="EC143" s="5">
        <f t="shared" si="1138"/>
        <v>0</v>
      </c>
      <c r="ED143" s="5"/>
      <c r="EE143" s="5">
        <f t="shared" si="767"/>
        <v>0</v>
      </c>
      <c r="EF143" s="107"/>
      <c r="EG143" s="106">
        <f t="shared" si="577"/>
        <v>0</v>
      </c>
      <c r="EH143" s="108">
        <f t="shared" si="578"/>
        <v>0</v>
      </c>
      <c r="EI143" s="108">
        <f t="shared" si="578"/>
        <v>0</v>
      </c>
    </row>
    <row r="144" spans="1:139" s="109" customFormat="1" ht="14.25" x14ac:dyDescent="0.2">
      <c r="A144" s="50">
        <v>31</v>
      </c>
      <c r="B144" s="50"/>
      <c r="C144" s="54" t="s">
        <v>292</v>
      </c>
      <c r="D144" s="55">
        <v>11480</v>
      </c>
      <c r="E144" s="51">
        <v>0.92</v>
      </c>
      <c r="F144" s="46">
        <v>1</v>
      </c>
      <c r="G144" s="2"/>
      <c r="H144" s="55"/>
      <c r="I144" s="55"/>
      <c r="J144" s="55"/>
      <c r="K144" s="55">
        <v>2.57</v>
      </c>
      <c r="L144" s="7">
        <f>SUM(L145:L150)</f>
        <v>1</v>
      </c>
      <c r="M144" s="7">
        <f t="shared" ref="M144:DK144" si="1139">SUM(M145:M150)</f>
        <v>12054</v>
      </c>
      <c r="N144" s="7">
        <f t="shared" si="1139"/>
        <v>99</v>
      </c>
      <c r="O144" s="7">
        <f t="shared" si="1139"/>
        <v>1269688</v>
      </c>
      <c r="P144" s="40">
        <f t="shared" si="1139"/>
        <v>361</v>
      </c>
      <c r="Q144" s="7">
        <f t="shared" si="1139"/>
        <v>8038410.7999999989</v>
      </c>
      <c r="R144" s="7">
        <f t="shared" si="1139"/>
        <v>0</v>
      </c>
      <c r="S144" s="7">
        <f t="shared" si="1139"/>
        <v>0</v>
      </c>
      <c r="T144" s="52">
        <f t="shared" si="1139"/>
        <v>0</v>
      </c>
      <c r="U144" s="52">
        <f t="shared" si="1139"/>
        <v>0</v>
      </c>
      <c r="V144" s="7">
        <f t="shared" si="1139"/>
        <v>0</v>
      </c>
      <c r="W144" s="7">
        <f t="shared" si="1139"/>
        <v>0</v>
      </c>
      <c r="X144" s="7">
        <f t="shared" si="1139"/>
        <v>23</v>
      </c>
      <c r="Y144" s="7">
        <f t="shared" si="1139"/>
        <v>414657.6</v>
      </c>
      <c r="Z144" s="7">
        <f t="shared" si="1139"/>
        <v>2</v>
      </c>
      <c r="AA144" s="7">
        <f t="shared" si="1139"/>
        <v>28608.16</v>
      </c>
      <c r="AB144" s="7">
        <f t="shared" si="1139"/>
        <v>494</v>
      </c>
      <c r="AC144" s="7">
        <f t="shared" si="1139"/>
        <v>7424299.6799999997</v>
      </c>
      <c r="AD144" s="40">
        <f t="shared" si="1139"/>
        <v>0</v>
      </c>
      <c r="AE144" s="7">
        <f t="shared" si="1139"/>
        <v>0</v>
      </c>
      <c r="AF144" s="7">
        <f t="shared" si="1139"/>
        <v>605</v>
      </c>
      <c r="AG144" s="7">
        <f t="shared" si="1139"/>
        <v>9980712</v>
      </c>
      <c r="AH144" s="52">
        <f t="shared" si="1139"/>
        <v>0</v>
      </c>
      <c r="AI144" s="52">
        <f t="shared" si="1139"/>
        <v>0</v>
      </c>
      <c r="AJ144" s="7">
        <f>SUM(AJ145:AJ150)</f>
        <v>0</v>
      </c>
      <c r="AK144" s="7">
        <f>SUM(AK145:AK150)</f>
        <v>0</v>
      </c>
      <c r="AL144" s="7">
        <f>SUM(AL145:AL150)</f>
        <v>0</v>
      </c>
      <c r="AM144" s="7">
        <f>SUM(AM145:AM150)</f>
        <v>0</v>
      </c>
      <c r="AN144" s="7">
        <f t="shared" si="1139"/>
        <v>0</v>
      </c>
      <c r="AO144" s="7">
        <f t="shared" si="1139"/>
        <v>0</v>
      </c>
      <c r="AP144" s="7">
        <f t="shared" si="1139"/>
        <v>0</v>
      </c>
      <c r="AQ144" s="7">
        <f t="shared" si="1139"/>
        <v>0</v>
      </c>
      <c r="AR144" s="7">
        <f t="shared" si="1139"/>
        <v>0</v>
      </c>
      <c r="AS144" s="7">
        <f t="shared" si="1139"/>
        <v>0</v>
      </c>
      <c r="AT144" s="7">
        <f t="shared" si="1139"/>
        <v>1150</v>
      </c>
      <c r="AU144" s="7">
        <f>SUM(AU145:AU150)</f>
        <v>15871099.999999998</v>
      </c>
      <c r="AV144" s="7">
        <f t="shared" ref="AV144:CH144" si="1140">SUM(AV145:AV150)</f>
        <v>851</v>
      </c>
      <c r="AW144" s="7">
        <f t="shared" si="1140"/>
        <v>10495016</v>
      </c>
      <c r="AX144" s="7">
        <f t="shared" si="1140"/>
        <v>0</v>
      </c>
      <c r="AY144" s="7">
        <f t="shared" si="1140"/>
        <v>0</v>
      </c>
      <c r="AZ144" s="7">
        <f t="shared" si="1140"/>
        <v>0</v>
      </c>
      <c r="BA144" s="7">
        <f t="shared" si="1140"/>
        <v>0</v>
      </c>
      <c r="BB144" s="7">
        <f t="shared" si="1140"/>
        <v>0</v>
      </c>
      <c r="BC144" s="7">
        <f t="shared" si="1140"/>
        <v>0</v>
      </c>
      <c r="BD144" s="7">
        <f t="shared" si="1140"/>
        <v>0</v>
      </c>
      <c r="BE144" s="7">
        <f t="shared" si="1140"/>
        <v>0</v>
      </c>
      <c r="BF144" s="7">
        <f t="shared" si="1140"/>
        <v>0</v>
      </c>
      <c r="BG144" s="7">
        <f t="shared" si="1140"/>
        <v>0</v>
      </c>
      <c r="BH144" s="7">
        <f t="shared" si="1140"/>
        <v>0</v>
      </c>
      <c r="BI144" s="7">
        <f t="shared" si="1140"/>
        <v>0</v>
      </c>
      <c r="BJ144" s="7">
        <f t="shared" si="1140"/>
        <v>48</v>
      </c>
      <c r="BK144" s="7">
        <f t="shared" si="1140"/>
        <v>671006</v>
      </c>
      <c r="BL144" s="7">
        <f t="shared" si="1140"/>
        <v>0</v>
      </c>
      <c r="BM144" s="7">
        <f t="shared" si="1140"/>
        <v>0</v>
      </c>
      <c r="BN144" s="7">
        <f t="shared" si="1140"/>
        <v>0</v>
      </c>
      <c r="BO144" s="7">
        <f t="shared" si="1140"/>
        <v>0</v>
      </c>
      <c r="BP144" s="7">
        <f t="shared" si="1140"/>
        <v>40</v>
      </c>
      <c r="BQ144" s="7">
        <f t="shared" si="1140"/>
        <v>522340</v>
      </c>
      <c r="BR144" s="7">
        <f t="shared" si="1140"/>
        <v>0</v>
      </c>
      <c r="BS144" s="7">
        <f t="shared" si="1140"/>
        <v>0</v>
      </c>
      <c r="BT144" s="7">
        <f t="shared" si="1140"/>
        <v>0</v>
      </c>
      <c r="BU144" s="7">
        <f t="shared" si="1140"/>
        <v>0</v>
      </c>
      <c r="BV144" s="7">
        <f t="shared" si="1140"/>
        <v>0</v>
      </c>
      <c r="BW144" s="7">
        <f t="shared" si="1140"/>
        <v>0</v>
      </c>
      <c r="BX144" s="7">
        <f t="shared" si="1140"/>
        <v>0</v>
      </c>
      <c r="BY144" s="7">
        <f t="shared" si="1140"/>
        <v>0</v>
      </c>
      <c r="BZ144" s="7">
        <f t="shared" si="1140"/>
        <v>0</v>
      </c>
      <c r="CA144" s="7">
        <f t="shared" si="1140"/>
        <v>0</v>
      </c>
      <c r="CB144" s="7">
        <f t="shared" si="1140"/>
        <v>0</v>
      </c>
      <c r="CC144" s="7">
        <f t="shared" si="1140"/>
        <v>0</v>
      </c>
      <c r="CD144" s="7">
        <f t="shared" si="1140"/>
        <v>28</v>
      </c>
      <c r="CE144" s="7">
        <f t="shared" si="1140"/>
        <v>397782</v>
      </c>
      <c r="CF144" s="7">
        <f t="shared" si="1140"/>
        <v>400</v>
      </c>
      <c r="CG144" s="7">
        <f t="shared" si="1140"/>
        <v>5625200</v>
      </c>
      <c r="CH144" s="7">
        <f t="shared" si="1140"/>
        <v>0</v>
      </c>
      <c r="CI144" s="7">
        <f t="shared" si="1139"/>
        <v>0</v>
      </c>
      <c r="CJ144" s="7">
        <f>SUM(CJ145:CJ150)</f>
        <v>0</v>
      </c>
      <c r="CK144" s="7">
        <f>SUM(CK145:CK150)</f>
        <v>0</v>
      </c>
      <c r="CL144" s="7">
        <f>SUM(CL145:CL150)</f>
        <v>0</v>
      </c>
      <c r="CM144" s="7">
        <f>SUM(CM145:CM150)</f>
        <v>0</v>
      </c>
      <c r="CN144" s="7">
        <f t="shared" si="1139"/>
        <v>0</v>
      </c>
      <c r="CO144" s="7">
        <f t="shared" si="1139"/>
        <v>0</v>
      </c>
      <c r="CP144" s="40">
        <f>SUM(CP145:CP150)</f>
        <v>0</v>
      </c>
      <c r="CQ144" s="7">
        <f>SUM(CQ145:CQ150)</f>
        <v>0</v>
      </c>
      <c r="CR144" s="7">
        <f t="shared" si="1139"/>
        <v>0</v>
      </c>
      <c r="CS144" s="7">
        <f t="shared" si="1139"/>
        <v>0</v>
      </c>
      <c r="CT144" s="7">
        <f>SUM(CT145:CT150)</f>
        <v>0</v>
      </c>
      <c r="CU144" s="7">
        <f>SUM(CU145:CU150)</f>
        <v>0</v>
      </c>
      <c r="CV144" s="7">
        <f>SUM(CV145:CV150)</f>
        <v>0</v>
      </c>
      <c r="CW144" s="7">
        <f>SUM(CW145:CW150)</f>
        <v>0</v>
      </c>
      <c r="CX144" s="7">
        <f t="shared" si="1139"/>
        <v>0</v>
      </c>
      <c r="CY144" s="7">
        <f t="shared" si="1139"/>
        <v>0</v>
      </c>
      <c r="CZ144" s="7">
        <f t="shared" si="1139"/>
        <v>0</v>
      </c>
      <c r="DA144" s="7">
        <f t="shared" si="1139"/>
        <v>0</v>
      </c>
      <c r="DB144" s="7">
        <f t="shared" si="1139"/>
        <v>29</v>
      </c>
      <c r="DC144" s="7">
        <f t="shared" si="1139"/>
        <v>462873.59999999998</v>
      </c>
      <c r="DD144" s="7">
        <f t="shared" si="1139"/>
        <v>0</v>
      </c>
      <c r="DE144" s="7">
        <f t="shared" si="1139"/>
        <v>0</v>
      </c>
      <c r="DF144" s="7">
        <f t="shared" si="1139"/>
        <v>0</v>
      </c>
      <c r="DG144" s="7">
        <f t="shared" si="1139"/>
        <v>0</v>
      </c>
      <c r="DH144" s="7">
        <f t="shared" si="1139"/>
        <v>0</v>
      </c>
      <c r="DI144" s="7">
        <f t="shared" si="1139"/>
        <v>0</v>
      </c>
      <c r="DJ144" s="7">
        <f t="shared" si="1139"/>
        <v>0</v>
      </c>
      <c r="DK144" s="7">
        <f t="shared" si="1139"/>
        <v>0</v>
      </c>
      <c r="DL144" s="7">
        <f t="shared" ref="DL144:EI144" si="1141">SUM(DL145:DL150)</f>
        <v>0</v>
      </c>
      <c r="DM144" s="7">
        <f t="shared" si="1141"/>
        <v>0</v>
      </c>
      <c r="DN144" s="40">
        <f t="shared" si="1141"/>
        <v>0</v>
      </c>
      <c r="DO144" s="7">
        <f t="shared" si="1141"/>
        <v>0</v>
      </c>
      <c r="DP144" s="7">
        <f t="shared" si="1141"/>
        <v>0</v>
      </c>
      <c r="DQ144" s="7">
        <f t="shared" si="1141"/>
        <v>0</v>
      </c>
      <c r="DR144" s="7">
        <f t="shared" si="1141"/>
        <v>0</v>
      </c>
      <c r="DS144" s="7">
        <f t="shared" si="1141"/>
        <v>0</v>
      </c>
      <c r="DT144" s="7">
        <f t="shared" si="1141"/>
        <v>0</v>
      </c>
      <c r="DU144" s="7">
        <f t="shared" si="1141"/>
        <v>0</v>
      </c>
      <c r="DV144" s="7">
        <f t="shared" si="1141"/>
        <v>0</v>
      </c>
      <c r="DW144" s="7">
        <f t="shared" si="1141"/>
        <v>0</v>
      </c>
      <c r="DX144" s="40">
        <f t="shared" si="1141"/>
        <v>0</v>
      </c>
      <c r="DY144" s="7">
        <f t="shared" si="1141"/>
        <v>0</v>
      </c>
      <c r="DZ144" s="7">
        <f t="shared" si="1141"/>
        <v>0</v>
      </c>
      <c r="EA144" s="7">
        <f t="shared" si="1141"/>
        <v>0</v>
      </c>
      <c r="EB144" s="7">
        <f t="shared" si="1141"/>
        <v>0</v>
      </c>
      <c r="EC144" s="7">
        <f t="shared" si="1141"/>
        <v>0</v>
      </c>
      <c r="ED144" s="47">
        <v>0</v>
      </c>
      <c r="EE144" s="47">
        <f t="shared" si="1141"/>
        <v>0</v>
      </c>
      <c r="EF144" s="104">
        <f t="shared" si="1141"/>
        <v>0</v>
      </c>
      <c r="EG144" s="104">
        <f t="shared" si="1141"/>
        <v>0</v>
      </c>
      <c r="EH144" s="105">
        <f t="shared" si="1141"/>
        <v>4131</v>
      </c>
      <c r="EI144" s="105">
        <f t="shared" si="1141"/>
        <v>61213747.839999989</v>
      </c>
    </row>
    <row r="145" spans="1:139" s="17" customFormat="1" ht="30" x14ac:dyDescent="0.25">
      <c r="A145" s="19"/>
      <c r="B145" s="19">
        <v>96</v>
      </c>
      <c r="C145" s="10" t="s">
        <v>293</v>
      </c>
      <c r="D145" s="9">
        <v>11480</v>
      </c>
      <c r="E145" s="4">
        <v>0.89</v>
      </c>
      <c r="F145" s="6">
        <v>1</v>
      </c>
      <c r="G145" s="6"/>
      <c r="H145" s="9">
        <v>1.4</v>
      </c>
      <c r="I145" s="9">
        <v>1.68</v>
      </c>
      <c r="J145" s="9">
        <v>2.23</v>
      </c>
      <c r="K145" s="9">
        <v>2.57</v>
      </c>
      <c r="L145" s="5">
        <v>0</v>
      </c>
      <c r="M145" s="5">
        <f t="shared" si="641"/>
        <v>0</v>
      </c>
      <c r="N145" s="5"/>
      <c r="O145" s="5">
        <f t="shared" ref="O145:O150" si="1142">N145*D145*E145*F145*H145*$O$12</f>
        <v>0</v>
      </c>
      <c r="P145" s="11">
        <v>0</v>
      </c>
      <c r="Q145" s="5">
        <f t="shared" ref="Q145:Q150" si="1143">P145*D145*E145*F145*H145*$Q$12</f>
        <v>0</v>
      </c>
      <c r="R145" s="5">
        <v>0</v>
      </c>
      <c r="S145" s="5">
        <f t="shared" ref="S145:S150" si="1144">SUM(R145*D145*E145*F145*H145*$S$12)</f>
        <v>0</v>
      </c>
      <c r="T145" s="11"/>
      <c r="U145" s="11">
        <f t="shared" ref="U145:U150" si="1145">SUM(T145*D145*E145*F145*H145*$U$12)</f>
        <v>0</v>
      </c>
      <c r="V145" s="5"/>
      <c r="W145" s="5">
        <f t="shared" si="642"/>
        <v>0</v>
      </c>
      <c r="X145" s="5">
        <v>0</v>
      </c>
      <c r="Y145" s="5">
        <f t="shared" ref="Y145:Y150" si="1146">SUM(X145*D145*E145*F145*H145*$Y$12)</f>
        <v>0</v>
      </c>
      <c r="Z145" s="5">
        <v>2</v>
      </c>
      <c r="AA145" s="5">
        <f t="shared" ref="AA145:AA150" si="1147">SUM(Z145*D145*E145*F145*H145*$AA$12)</f>
        <v>28608.16</v>
      </c>
      <c r="AB145" s="5"/>
      <c r="AC145" s="5">
        <f t="shared" ref="AC145:AC150" si="1148">SUM(AB145*D145*E145*F145*I145*$AC$12)</f>
        <v>0</v>
      </c>
      <c r="AD145" s="11">
        <v>0</v>
      </c>
      <c r="AE145" s="5">
        <f t="shared" ref="AE145:AE150" si="1149">SUM(AD145*D145*E145*F145*I145*$AE$12)</f>
        <v>0</v>
      </c>
      <c r="AF145" s="5"/>
      <c r="AG145" s="5">
        <f t="shared" ref="AG145:AG150" si="1150">SUM(AF145*D145*E145*F145*H145*$AG$12)</f>
        <v>0</v>
      </c>
      <c r="AH145" s="11"/>
      <c r="AI145" s="11">
        <f t="shared" ref="AI145:AI150" si="1151">SUM(AH145*D145*E145*F145*H145*$AI$12)</f>
        <v>0</v>
      </c>
      <c r="AJ145" s="5">
        <v>0</v>
      </c>
      <c r="AK145" s="5">
        <f t="shared" ref="AK145:AK150" si="1152">SUM(AJ145*D145*E145*F145*H145*$AK$12)</f>
        <v>0</v>
      </c>
      <c r="AL145" s="5"/>
      <c r="AM145" s="5">
        <f t="shared" ref="AM145:AM150" si="1153">SUM(AL145*D145*E145*F145*H145*$AM$12)</f>
        <v>0</v>
      </c>
      <c r="AN145" s="5">
        <v>0</v>
      </c>
      <c r="AO145" s="5">
        <f t="shared" ref="AO145:AO150" si="1154">SUM(D145*E145*F145*H145*AN145*$AO$12)</f>
        <v>0</v>
      </c>
      <c r="AP145" s="5"/>
      <c r="AQ145" s="5">
        <f t="shared" ref="AQ145:AQ150" si="1155">SUM(AP145*D145*E145*F145*H145*$AQ$12)</f>
        <v>0</v>
      </c>
      <c r="AR145" s="5"/>
      <c r="AS145" s="5">
        <f t="shared" ref="AS145:AS150" si="1156">SUM(AR145*D145*E145*F145*H145*$AS$12)</f>
        <v>0</v>
      </c>
      <c r="AT145" s="5">
        <v>0</v>
      </c>
      <c r="AU145" s="5">
        <f t="shared" ref="AU145:AU150" si="1157">SUM(AT145*D145*E145*F145*H145*$AU$12)</f>
        <v>0</v>
      </c>
      <c r="AV145" s="5"/>
      <c r="AW145" s="5">
        <f t="shared" ref="AW145:AW150" si="1158">SUM(AV145*D145*E145*F145*H145*$AW$12)</f>
        <v>0</v>
      </c>
      <c r="AX145" s="5"/>
      <c r="AY145" s="5">
        <f t="shared" ref="AY145:AY150" si="1159">SUM(AX145*D145*E145*F145*H145*$AY$12)</f>
        <v>0</v>
      </c>
      <c r="AZ145" s="5"/>
      <c r="BA145" s="5">
        <f t="shared" ref="BA145:BA150" si="1160">SUM(AZ145*D145*E145*F145*H145*$BA$12)</f>
        <v>0</v>
      </c>
      <c r="BB145" s="5"/>
      <c r="BC145" s="5">
        <f t="shared" ref="BC145:BC150" si="1161">SUM(BB145*D145*E145*F145*H145*$BC$12)</f>
        <v>0</v>
      </c>
      <c r="BD145" s="5"/>
      <c r="BE145" s="5">
        <f t="shared" ref="BE145:BE150" si="1162">BD145*D145*E145*F145*H145*$BE$12</f>
        <v>0</v>
      </c>
      <c r="BF145" s="5"/>
      <c r="BG145" s="5">
        <f t="shared" ref="BG145:BG150" si="1163">BF145*D145*E145*F145*H145*$BG$12</f>
        <v>0</v>
      </c>
      <c r="BH145" s="5"/>
      <c r="BI145" s="5">
        <f t="shared" ref="BI145:BI150" si="1164">BH145*D145*E145*F145*H145*$BI$12</f>
        <v>0</v>
      </c>
      <c r="BJ145" s="5"/>
      <c r="BK145" s="5">
        <f t="shared" ref="BK145:BK150" si="1165">SUM(BJ145*D145*E145*F145*H145*$BK$12)</f>
        <v>0</v>
      </c>
      <c r="BL145" s="5"/>
      <c r="BM145" s="5">
        <f t="shared" ref="BM145:BM150" si="1166">SUM(BL145*D145*E145*F145*H145*$BM$12)</f>
        <v>0</v>
      </c>
      <c r="BN145" s="5"/>
      <c r="BO145" s="5">
        <f t="shared" ref="BO145:BO150" si="1167">SUM(BN145*D145*E145*F145*H145*$BO$12)</f>
        <v>0</v>
      </c>
      <c r="BP145" s="5"/>
      <c r="BQ145" s="5">
        <f t="shared" ref="BQ145:BQ150" si="1168">SUM(BP145*D145*E145*F145*H145*$BQ$12)</f>
        <v>0</v>
      </c>
      <c r="BR145" s="5"/>
      <c r="BS145" s="5">
        <f t="shared" ref="BS145:BS150" si="1169">SUM(BR145*D145*E145*F145*H145*$BS$12)</f>
        <v>0</v>
      </c>
      <c r="BT145" s="5"/>
      <c r="BU145" s="5">
        <f t="shared" ref="BU145:BU150" si="1170">BT145*D145*E145*F145*H145*$BU$12</f>
        <v>0</v>
      </c>
      <c r="BV145" s="5">
        <v>0</v>
      </c>
      <c r="BW145" s="5">
        <f t="shared" ref="BW145:BW150" si="1171">SUM(BV145*D145*E145*F145*H145*$BW$12)</f>
        <v>0</v>
      </c>
      <c r="BX145" s="5">
        <v>0</v>
      </c>
      <c r="BY145" s="5">
        <f t="shared" ref="BY145:BY150" si="1172">SUM(BX145*D145*E145*F145*H145*$BY$12)</f>
        <v>0</v>
      </c>
      <c r="BZ145" s="5">
        <v>0</v>
      </c>
      <c r="CA145" s="5">
        <f t="shared" ref="CA145:CA150" si="1173">SUM(BZ145*D145*E145*F145*H145*$CA$12)</f>
        <v>0</v>
      </c>
      <c r="CB145" s="5">
        <v>0</v>
      </c>
      <c r="CC145" s="5">
        <f t="shared" ref="CC145:CC150" si="1174">SUM(CB145*D145*E145*F145*H145*$CC$12)</f>
        <v>0</v>
      </c>
      <c r="CD145" s="5">
        <v>0</v>
      </c>
      <c r="CE145" s="5">
        <f t="shared" ref="CE145:CE150" si="1175">CD145*D145*E145*F145*H145*$CE$12</f>
        <v>0</v>
      </c>
      <c r="CF145" s="5"/>
      <c r="CG145" s="5">
        <f t="shared" ref="CG145:CG150" si="1176">SUM(CF145*D145*E145*F145*H145*$CG$12)</f>
        <v>0</v>
      </c>
      <c r="CH145" s="5">
        <v>0</v>
      </c>
      <c r="CI145" s="5">
        <f t="shared" ref="CI145:CI150" si="1177">SUM(CH145*D145*E145*F145*I145*$CI$12)</f>
        <v>0</v>
      </c>
      <c r="CJ145" s="5">
        <v>0</v>
      </c>
      <c r="CK145" s="5">
        <f t="shared" ref="CK145:CK150" si="1178">SUM(CJ145*D145*E145*F145*I145*$CK$12)</f>
        <v>0</v>
      </c>
      <c r="CL145" s="5">
        <v>0</v>
      </c>
      <c r="CM145" s="5">
        <f t="shared" ref="CM145:CM150" si="1179">SUM(CL145*D145*E145*F145*I145*$CM$12)</f>
        <v>0</v>
      </c>
      <c r="CN145" s="5">
        <v>0</v>
      </c>
      <c r="CO145" s="5">
        <f t="shared" ref="CO145:CO150" si="1180">SUM(CN145*D145*E145*F145*I145*$CO$12)</f>
        <v>0</v>
      </c>
      <c r="CP145" s="11">
        <v>0</v>
      </c>
      <c r="CQ145" s="5">
        <f t="shared" ref="CQ145:CQ150" si="1181">SUM(CP145*D145*E145*F145*I145*$CQ$12)</f>
        <v>0</v>
      </c>
      <c r="CR145" s="5"/>
      <c r="CS145" s="5">
        <f t="shared" ref="CS145:CS150" si="1182">SUM(CR145*D145*E145*F145*I145*$CS$12)</f>
        <v>0</v>
      </c>
      <c r="CT145" s="5"/>
      <c r="CU145" s="5">
        <f t="shared" ref="CU145:CU150" si="1183">SUM(CT145*D145*E145*F145*I145*$CU$12)</f>
        <v>0</v>
      </c>
      <c r="CV145" s="5"/>
      <c r="CW145" s="5">
        <f t="shared" ref="CW145:CW150" si="1184">SUM(CV145*D145*E145*F145*I145*$CW$12)</f>
        <v>0</v>
      </c>
      <c r="CX145" s="5">
        <v>0</v>
      </c>
      <c r="CY145" s="5">
        <f t="shared" ref="CY145:CY150" si="1185">SUM(CX145*D145*E145*F145*I145*$CY$12)</f>
        <v>0</v>
      </c>
      <c r="CZ145" s="5">
        <v>0</v>
      </c>
      <c r="DA145" s="5">
        <f t="shared" ref="DA145:DA150" si="1186">SUM(CZ145*D145*E145*F145*I145*$DA$12)</f>
        <v>0</v>
      </c>
      <c r="DB145" s="5"/>
      <c r="DC145" s="5">
        <f t="shared" ref="DC145:DC150" si="1187">SUM(DB145*D145*E145*F145*I145*$DC$12)</f>
        <v>0</v>
      </c>
      <c r="DD145" s="5">
        <v>0</v>
      </c>
      <c r="DE145" s="5">
        <f t="shared" ref="DE145:DE150" si="1188">SUM(DD145*D145*E145*F145*I145*$DE$12)</f>
        <v>0</v>
      </c>
      <c r="DF145" s="5">
        <v>0</v>
      </c>
      <c r="DG145" s="5">
        <f t="shared" ref="DG145:DG150" si="1189">SUM(DF145*D145*E145*F145*I145*$DG$12)</f>
        <v>0</v>
      </c>
      <c r="DH145" s="5">
        <v>0</v>
      </c>
      <c r="DI145" s="5">
        <f t="shared" ref="DI145:DI150" si="1190">SUM(DH145*D145*E145*F145*I145*$DI$12)</f>
        <v>0</v>
      </c>
      <c r="DJ145" s="5"/>
      <c r="DK145" s="5">
        <f t="shared" ref="DK145:DK150" si="1191">SUM(DJ145*D145*E145*F145*I145*$DK$12)</f>
        <v>0</v>
      </c>
      <c r="DL145" s="5"/>
      <c r="DM145" s="5">
        <f t="shared" ref="DM145:DM150" si="1192">DL145*D145*E145*F145*I145*$DM$12</f>
        <v>0</v>
      </c>
      <c r="DN145" s="11"/>
      <c r="DO145" s="5">
        <f t="shared" ref="DO145:DO150" si="1193">SUM(DN145*D145*E145*F145*I145*$DO$12)</f>
        <v>0</v>
      </c>
      <c r="DP145" s="5">
        <v>0</v>
      </c>
      <c r="DQ145" s="5">
        <f t="shared" ref="DQ145:DQ150" si="1194">SUM(DP145*D145*E145*F145*I145*$DQ$12)</f>
        <v>0</v>
      </c>
      <c r="DR145" s="5">
        <v>0</v>
      </c>
      <c r="DS145" s="5">
        <f t="shared" ref="DS145:DS150" si="1195">SUM(DR145*D145*E145*F145*J145*$DS$12)</f>
        <v>0</v>
      </c>
      <c r="DT145" s="5"/>
      <c r="DU145" s="5">
        <f t="shared" ref="DU145:DU150" si="1196">SUM(DT145*D145*E145*F145*K145*$DU$12)</f>
        <v>0</v>
      </c>
      <c r="DV145" s="5"/>
      <c r="DW145" s="5">
        <f t="shared" ref="DW145:DW150" si="1197">SUM(DV145*D145*E145*F145*H145*$DW$12)</f>
        <v>0</v>
      </c>
      <c r="DX145" s="11"/>
      <c r="DY145" s="5">
        <f t="shared" ref="DY145:DY150" si="1198">SUM(DX145*D145*E145*F145*H145*$DY$12)</f>
        <v>0</v>
      </c>
      <c r="DZ145" s="5"/>
      <c r="EA145" s="5">
        <f t="shared" ref="EA145:EA150" si="1199">SUM(DZ145*D145*E145*F145*H145*$EA$12)</f>
        <v>0</v>
      </c>
      <c r="EB145" s="5"/>
      <c r="EC145" s="5">
        <f t="shared" ref="EC145:EC150" si="1200">SUM(EB145*D145*E145*F145*H145*$EC$12)</f>
        <v>0</v>
      </c>
      <c r="ED145" s="5"/>
      <c r="EE145" s="5">
        <f t="shared" si="767"/>
        <v>0</v>
      </c>
      <c r="EF145" s="107"/>
      <c r="EG145" s="106">
        <f t="shared" ref="EG145:EG189" si="1201">EF145*D145*E145*F145*H145*$EG$12</f>
        <v>0</v>
      </c>
      <c r="EH145" s="108">
        <f t="shared" ref="EH145:EI189" si="1202">SUM(L145,V145,N145,P145,X145,R145,T145,Z145,AB145,AD145,AF145,AH145,AN145,AP145,AR145,AL145,CH145,CN145,CR145,BV145,BX145,CX145,CZ145,DB145,DD145,DF145,DH145,DJ145,AT145,AJ145,AV145,AX145,AZ145,BB145,BD145,BF145,BH145,BJ145,BL145,BN145,BP145,DZ145,EB145,DV145,DX145,BR145,BT145,CP145,CJ145,CL145,CT145,CV145,BZ145,CB145,CD145,CF145,DL145,DN145,DP145,DR145,DT145,ED145,EF145)</f>
        <v>2</v>
      </c>
      <c r="EI145" s="108">
        <f t="shared" si="1202"/>
        <v>28608.16</v>
      </c>
    </row>
    <row r="146" spans="1:139" s="17" customFormat="1" ht="45" x14ac:dyDescent="0.25">
      <c r="A146" s="19"/>
      <c r="B146" s="19">
        <v>97</v>
      </c>
      <c r="C146" s="10" t="s">
        <v>294</v>
      </c>
      <c r="D146" s="9">
        <v>11480</v>
      </c>
      <c r="E146" s="4">
        <v>0.75</v>
      </c>
      <c r="F146" s="6">
        <v>1</v>
      </c>
      <c r="G146" s="6"/>
      <c r="H146" s="9">
        <v>1.4</v>
      </c>
      <c r="I146" s="9">
        <v>1.68</v>
      </c>
      <c r="J146" s="9">
        <v>2.23</v>
      </c>
      <c r="K146" s="9">
        <v>2.57</v>
      </c>
      <c r="L146" s="5">
        <v>1</v>
      </c>
      <c r="M146" s="5">
        <f t="shared" si="641"/>
        <v>12054</v>
      </c>
      <c r="N146" s="5">
        <v>80</v>
      </c>
      <c r="O146" s="5">
        <f t="shared" si="1142"/>
        <v>964319.99999999988</v>
      </c>
      <c r="P146" s="11">
        <v>195</v>
      </c>
      <c r="Q146" s="5">
        <f t="shared" si="1143"/>
        <v>2350530</v>
      </c>
      <c r="R146" s="5"/>
      <c r="S146" s="5">
        <f t="shared" si="1144"/>
        <v>0</v>
      </c>
      <c r="T146" s="11"/>
      <c r="U146" s="11">
        <f t="shared" si="1145"/>
        <v>0</v>
      </c>
      <c r="V146" s="5"/>
      <c r="W146" s="5">
        <f t="shared" si="642"/>
        <v>0</v>
      </c>
      <c r="X146" s="5">
        <v>8</v>
      </c>
      <c r="Y146" s="5">
        <f t="shared" si="1146"/>
        <v>96432</v>
      </c>
      <c r="Z146" s="5"/>
      <c r="AA146" s="5">
        <f t="shared" si="1147"/>
        <v>0</v>
      </c>
      <c r="AB146" s="5">
        <v>442</v>
      </c>
      <c r="AC146" s="5">
        <f t="shared" si="1148"/>
        <v>6393441.5999999996</v>
      </c>
      <c r="AD146" s="11"/>
      <c r="AE146" s="5">
        <f t="shared" si="1149"/>
        <v>0</v>
      </c>
      <c r="AF146" s="5">
        <v>320</v>
      </c>
      <c r="AG146" s="5">
        <f t="shared" si="1150"/>
        <v>3857279.9999999995</v>
      </c>
      <c r="AH146" s="11"/>
      <c r="AI146" s="11">
        <f t="shared" si="1151"/>
        <v>0</v>
      </c>
      <c r="AJ146" s="5"/>
      <c r="AK146" s="5">
        <f t="shared" si="1152"/>
        <v>0</v>
      </c>
      <c r="AL146" s="5"/>
      <c r="AM146" s="5">
        <f t="shared" si="1153"/>
        <v>0</v>
      </c>
      <c r="AN146" s="5"/>
      <c r="AO146" s="5">
        <f t="shared" si="1154"/>
        <v>0</v>
      </c>
      <c r="AP146" s="5"/>
      <c r="AQ146" s="5">
        <f t="shared" si="1155"/>
        <v>0</v>
      </c>
      <c r="AR146" s="5"/>
      <c r="AS146" s="5">
        <f t="shared" si="1156"/>
        <v>0</v>
      </c>
      <c r="AT146" s="5">
        <v>650</v>
      </c>
      <c r="AU146" s="5">
        <f t="shared" si="1157"/>
        <v>7835099.9999999991</v>
      </c>
      <c r="AV146" s="5">
        <v>792</v>
      </c>
      <c r="AW146" s="5">
        <f t="shared" si="1158"/>
        <v>9546768</v>
      </c>
      <c r="AX146" s="5"/>
      <c r="AY146" s="5">
        <f t="shared" si="1159"/>
        <v>0</v>
      </c>
      <c r="AZ146" s="5"/>
      <c r="BA146" s="5">
        <f t="shared" si="1160"/>
        <v>0</v>
      </c>
      <c r="BB146" s="5"/>
      <c r="BC146" s="5">
        <f t="shared" si="1161"/>
        <v>0</v>
      </c>
      <c r="BD146" s="5"/>
      <c r="BE146" s="5">
        <f t="shared" si="1162"/>
        <v>0</v>
      </c>
      <c r="BF146" s="5"/>
      <c r="BG146" s="5">
        <f t="shared" si="1163"/>
        <v>0</v>
      </c>
      <c r="BH146" s="5"/>
      <c r="BI146" s="5">
        <f t="shared" si="1164"/>
        <v>0</v>
      </c>
      <c r="BJ146" s="5">
        <v>25</v>
      </c>
      <c r="BK146" s="5">
        <f t="shared" si="1165"/>
        <v>301350</v>
      </c>
      <c r="BL146" s="5"/>
      <c r="BM146" s="5">
        <f t="shared" si="1166"/>
        <v>0</v>
      </c>
      <c r="BN146" s="5"/>
      <c r="BO146" s="5">
        <f t="shared" si="1167"/>
        <v>0</v>
      </c>
      <c r="BP146" s="5">
        <v>30</v>
      </c>
      <c r="BQ146" s="5">
        <f t="shared" si="1168"/>
        <v>361620</v>
      </c>
      <c r="BR146" s="5"/>
      <c r="BS146" s="5">
        <f t="shared" si="1169"/>
        <v>0</v>
      </c>
      <c r="BT146" s="5"/>
      <c r="BU146" s="5">
        <f t="shared" si="1170"/>
        <v>0</v>
      </c>
      <c r="BV146" s="5"/>
      <c r="BW146" s="5">
        <f t="shared" si="1171"/>
        <v>0</v>
      </c>
      <c r="BX146" s="5"/>
      <c r="BY146" s="5">
        <f t="shared" si="1172"/>
        <v>0</v>
      </c>
      <c r="BZ146" s="5"/>
      <c r="CA146" s="5">
        <f t="shared" si="1173"/>
        <v>0</v>
      </c>
      <c r="CB146" s="5"/>
      <c r="CC146" s="5">
        <f t="shared" si="1174"/>
        <v>0</v>
      </c>
      <c r="CD146" s="5">
        <v>13</v>
      </c>
      <c r="CE146" s="5">
        <f t="shared" si="1175"/>
        <v>156702</v>
      </c>
      <c r="CF146" s="5">
        <v>200</v>
      </c>
      <c r="CG146" s="5">
        <f t="shared" si="1176"/>
        <v>2410800</v>
      </c>
      <c r="CH146" s="5"/>
      <c r="CI146" s="5">
        <f t="shared" si="1177"/>
        <v>0</v>
      </c>
      <c r="CJ146" s="5"/>
      <c r="CK146" s="5">
        <f t="shared" si="1178"/>
        <v>0</v>
      </c>
      <c r="CL146" s="5"/>
      <c r="CM146" s="5">
        <f t="shared" si="1179"/>
        <v>0</v>
      </c>
      <c r="CN146" s="5"/>
      <c r="CO146" s="5">
        <f t="shared" si="1180"/>
        <v>0</v>
      </c>
      <c r="CP146" s="11"/>
      <c r="CQ146" s="5">
        <f t="shared" si="1181"/>
        <v>0</v>
      </c>
      <c r="CR146" s="5"/>
      <c r="CS146" s="5">
        <f t="shared" si="1182"/>
        <v>0</v>
      </c>
      <c r="CT146" s="5"/>
      <c r="CU146" s="5">
        <f t="shared" si="1183"/>
        <v>0</v>
      </c>
      <c r="CV146" s="5"/>
      <c r="CW146" s="5">
        <f t="shared" si="1184"/>
        <v>0</v>
      </c>
      <c r="CX146" s="5"/>
      <c r="CY146" s="5">
        <f t="shared" si="1185"/>
        <v>0</v>
      </c>
      <c r="CZ146" s="5"/>
      <c r="DA146" s="5">
        <f t="shared" si="1186"/>
        <v>0</v>
      </c>
      <c r="DB146" s="5">
        <v>20</v>
      </c>
      <c r="DC146" s="5">
        <f t="shared" si="1187"/>
        <v>289296</v>
      </c>
      <c r="DD146" s="5"/>
      <c r="DE146" s="5">
        <f t="shared" si="1188"/>
        <v>0</v>
      </c>
      <c r="DF146" s="5"/>
      <c r="DG146" s="5">
        <f t="shared" si="1189"/>
        <v>0</v>
      </c>
      <c r="DH146" s="5"/>
      <c r="DI146" s="5">
        <f t="shared" si="1190"/>
        <v>0</v>
      </c>
      <c r="DJ146" s="5"/>
      <c r="DK146" s="5">
        <f t="shared" si="1191"/>
        <v>0</v>
      </c>
      <c r="DL146" s="5"/>
      <c r="DM146" s="5">
        <f t="shared" si="1192"/>
        <v>0</v>
      </c>
      <c r="DN146" s="11"/>
      <c r="DO146" s="5">
        <f t="shared" si="1193"/>
        <v>0</v>
      </c>
      <c r="DP146" s="5"/>
      <c r="DQ146" s="5">
        <f t="shared" si="1194"/>
        <v>0</v>
      </c>
      <c r="DR146" s="5"/>
      <c r="DS146" s="5">
        <f t="shared" si="1195"/>
        <v>0</v>
      </c>
      <c r="DT146" s="5"/>
      <c r="DU146" s="5">
        <f t="shared" si="1196"/>
        <v>0</v>
      </c>
      <c r="DV146" s="5"/>
      <c r="DW146" s="5">
        <f t="shared" si="1197"/>
        <v>0</v>
      </c>
      <c r="DX146" s="11"/>
      <c r="DY146" s="5">
        <f t="shared" si="1198"/>
        <v>0</v>
      </c>
      <c r="DZ146" s="5"/>
      <c r="EA146" s="5">
        <f t="shared" si="1199"/>
        <v>0</v>
      </c>
      <c r="EB146" s="5"/>
      <c r="EC146" s="5">
        <f t="shared" si="1200"/>
        <v>0</v>
      </c>
      <c r="ED146" s="5"/>
      <c r="EE146" s="5">
        <f t="shared" si="767"/>
        <v>0</v>
      </c>
      <c r="EF146" s="107"/>
      <c r="EG146" s="106">
        <f t="shared" si="1201"/>
        <v>0</v>
      </c>
      <c r="EH146" s="108">
        <f t="shared" si="1202"/>
        <v>2776</v>
      </c>
      <c r="EI146" s="108">
        <f t="shared" si="1202"/>
        <v>34575693.599999994</v>
      </c>
    </row>
    <row r="147" spans="1:139" s="17" customFormat="1" ht="45" x14ac:dyDescent="0.25">
      <c r="A147" s="19"/>
      <c r="B147" s="19">
        <v>98</v>
      </c>
      <c r="C147" s="10" t="s">
        <v>295</v>
      </c>
      <c r="D147" s="9">
        <v>11480</v>
      </c>
      <c r="E147" s="4">
        <v>1</v>
      </c>
      <c r="F147" s="6">
        <v>1</v>
      </c>
      <c r="G147" s="6"/>
      <c r="H147" s="9">
        <v>1.4</v>
      </c>
      <c r="I147" s="9">
        <v>1.68</v>
      </c>
      <c r="J147" s="9">
        <v>2.23</v>
      </c>
      <c r="K147" s="9">
        <v>2.57</v>
      </c>
      <c r="L147" s="5"/>
      <c r="M147" s="5">
        <f t="shared" si="641"/>
        <v>0</v>
      </c>
      <c r="N147" s="5">
        <v>19</v>
      </c>
      <c r="O147" s="5">
        <f t="shared" si="1142"/>
        <v>305368</v>
      </c>
      <c r="P147" s="11">
        <v>24</v>
      </c>
      <c r="Q147" s="5">
        <f t="shared" si="1143"/>
        <v>385728</v>
      </c>
      <c r="R147" s="5"/>
      <c r="S147" s="5">
        <f t="shared" si="1144"/>
        <v>0</v>
      </c>
      <c r="T147" s="11"/>
      <c r="U147" s="11">
        <f t="shared" si="1145"/>
        <v>0</v>
      </c>
      <c r="V147" s="5"/>
      <c r="W147" s="5">
        <f t="shared" si="642"/>
        <v>0</v>
      </c>
      <c r="X147" s="5">
        <v>12</v>
      </c>
      <c r="Y147" s="5">
        <f t="shared" si="1146"/>
        <v>192864</v>
      </c>
      <c r="Z147" s="5"/>
      <c r="AA147" s="5">
        <f t="shared" si="1147"/>
        <v>0</v>
      </c>
      <c r="AB147" s="5">
        <v>47</v>
      </c>
      <c r="AC147" s="5">
        <f t="shared" si="1148"/>
        <v>906460.79999999993</v>
      </c>
      <c r="AD147" s="11"/>
      <c r="AE147" s="5">
        <f t="shared" si="1149"/>
        <v>0</v>
      </c>
      <c r="AF147" s="5">
        <v>225</v>
      </c>
      <c r="AG147" s="5">
        <f t="shared" si="1150"/>
        <v>3616200</v>
      </c>
      <c r="AH147" s="11"/>
      <c r="AI147" s="11">
        <f t="shared" si="1151"/>
        <v>0</v>
      </c>
      <c r="AJ147" s="5"/>
      <c r="AK147" s="5">
        <f t="shared" si="1152"/>
        <v>0</v>
      </c>
      <c r="AL147" s="5"/>
      <c r="AM147" s="5">
        <f t="shared" si="1153"/>
        <v>0</v>
      </c>
      <c r="AN147" s="5"/>
      <c r="AO147" s="5">
        <f t="shared" si="1154"/>
        <v>0</v>
      </c>
      <c r="AP147" s="5"/>
      <c r="AQ147" s="5">
        <f t="shared" si="1155"/>
        <v>0</v>
      </c>
      <c r="AR147" s="5"/>
      <c r="AS147" s="5">
        <f t="shared" si="1156"/>
        <v>0</v>
      </c>
      <c r="AT147" s="5">
        <v>500</v>
      </c>
      <c r="AU147" s="5">
        <f t="shared" si="1157"/>
        <v>8035999.9999999991</v>
      </c>
      <c r="AV147" s="5">
        <v>59</v>
      </c>
      <c r="AW147" s="5">
        <f t="shared" si="1158"/>
        <v>948247.99999999988</v>
      </c>
      <c r="AX147" s="5"/>
      <c r="AY147" s="5">
        <f t="shared" si="1159"/>
        <v>0</v>
      </c>
      <c r="AZ147" s="5"/>
      <c r="BA147" s="5">
        <f t="shared" si="1160"/>
        <v>0</v>
      </c>
      <c r="BB147" s="5"/>
      <c r="BC147" s="5">
        <f t="shared" si="1161"/>
        <v>0</v>
      </c>
      <c r="BD147" s="5"/>
      <c r="BE147" s="5">
        <f t="shared" si="1162"/>
        <v>0</v>
      </c>
      <c r="BF147" s="5"/>
      <c r="BG147" s="5">
        <f t="shared" si="1163"/>
        <v>0</v>
      </c>
      <c r="BH147" s="5"/>
      <c r="BI147" s="5">
        <f t="shared" si="1164"/>
        <v>0</v>
      </c>
      <c r="BJ147" s="5">
        <v>23</v>
      </c>
      <c r="BK147" s="5">
        <f t="shared" si="1165"/>
        <v>369656</v>
      </c>
      <c r="BL147" s="5"/>
      <c r="BM147" s="5">
        <f t="shared" si="1166"/>
        <v>0</v>
      </c>
      <c r="BN147" s="5"/>
      <c r="BO147" s="5">
        <f t="shared" si="1167"/>
        <v>0</v>
      </c>
      <c r="BP147" s="5">
        <v>10</v>
      </c>
      <c r="BQ147" s="5">
        <f t="shared" si="1168"/>
        <v>160720</v>
      </c>
      <c r="BR147" s="5"/>
      <c r="BS147" s="5">
        <f t="shared" si="1169"/>
        <v>0</v>
      </c>
      <c r="BT147" s="5"/>
      <c r="BU147" s="5">
        <f t="shared" si="1170"/>
        <v>0</v>
      </c>
      <c r="BV147" s="5"/>
      <c r="BW147" s="5">
        <f t="shared" si="1171"/>
        <v>0</v>
      </c>
      <c r="BX147" s="5"/>
      <c r="BY147" s="5">
        <f t="shared" si="1172"/>
        <v>0</v>
      </c>
      <c r="BZ147" s="5"/>
      <c r="CA147" s="5">
        <f t="shared" si="1173"/>
        <v>0</v>
      </c>
      <c r="CB147" s="5"/>
      <c r="CC147" s="5">
        <f t="shared" si="1174"/>
        <v>0</v>
      </c>
      <c r="CD147" s="5">
        <v>15</v>
      </c>
      <c r="CE147" s="5">
        <f t="shared" si="1175"/>
        <v>241079.99999999997</v>
      </c>
      <c r="CF147" s="5">
        <v>200</v>
      </c>
      <c r="CG147" s="5">
        <f t="shared" si="1176"/>
        <v>3214400</v>
      </c>
      <c r="CH147" s="5"/>
      <c r="CI147" s="5">
        <f t="shared" si="1177"/>
        <v>0</v>
      </c>
      <c r="CJ147" s="5"/>
      <c r="CK147" s="5">
        <f t="shared" si="1178"/>
        <v>0</v>
      </c>
      <c r="CL147" s="5"/>
      <c r="CM147" s="5">
        <f t="shared" si="1179"/>
        <v>0</v>
      </c>
      <c r="CN147" s="5"/>
      <c r="CO147" s="5">
        <f t="shared" si="1180"/>
        <v>0</v>
      </c>
      <c r="CP147" s="11"/>
      <c r="CQ147" s="5">
        <f t="shared" si="1181"/>
        <v>0</v>
      </c>
      <c r="CR147" s="5"/>
      <c r="CS147" s="5">
        <f t="shared" si="1182"/>
        <v>0</v>
      </c>
      <c r="CT147" s="5"/>
      <c r="CU147" s="5">
        <f t="shared" si="1183"/>
        <v>0</v>
      </c>
      <c r="CV147" s="5"/>
      <c r="CW147" s="5">
        <f t="shared" si="1184"/>
        <v>0</v>
      </c>
      <c r="CX147" s="5"/>
      <c r="CY147" s="5">
        <f t="shared" si="1185"/>
        <v>0</v>
      </c>
      <c r="CZ147" s="5"/>
      <c r="DA147" s="5">
        <f t="shared" si="1186"/>
        <v>0</v>
      </c>
      <c r="DB147" s="5">
        <v>9</v>
      </c>
      <c r="DC147" s="5">
        <f t="shared" si="1187"/>
        <v>173577.60000000001</v>
      </c>
      <c r="DD147" s="5"/>
      <c r="DE147" s="5">
        <f t="shared" si="1188"/>
        <v>0</v>
      </c>
      <c r="DF147" s="5"/>
      <c r="DG147" s="5">
        <f t="shared" si="1189"/>
        <v>0</v>
      </c>
      <c r="DH147" s="5"/>
      <c r="DI147" s="5">
        <f t="shared" si="1190"/>
        <v>0</v>
      </c>
      <c r="DJ147" s="5"/>
      <c r="DK147" s="5">
        <f t="shared" si="1191"/>
        <v>0</v>
      </c>
      <c r="DL147" s="5"/>
      <c r="DM147" s="5">
        <f t="shared" si="1192"/>
        <v>0</v>
      </c>
      <c r="DN147" s="11"/>
      <c r="DO147" s="5">
        <f t="shared" si="1193"/>
        <v>0</v>
      </c>
      <c r="DP147" s="5"/>
      <c r="DQ147" s="5">
        <f t="shared" si="1194"/>
        <v>0</v>
      </c>
      <c r="DR147" s="5"/>
      <c r="DS147" s="5">
        <f t="shared" si="1195"/>
        <v>0</v>
      </c>
      <c r="DT147" s="5"/>
      <c r="DU147" s="5">
        <f t="shared" si="1196"/>
        <v>0</v>
      </c>
      <c r="DV147" s="5"/>
      <c r="DW147" s="5">
        <f t="shared" si="1197"/>
        <v>0</v>
      </c>
      <c r="DX147" s="11"/>
      <c r="DY147" s="5">
        <f t="shared" si="1198"/>
        <v>0</v>
      </c>
      <c r="DZ147" s="5"/>
      <c r="EA147" s="5">
        <f t="shared" si="1199"/>
        <v>0</v>
      </c>
      <c r="EB147" s="5"/>
      <c r="EC147" s="5">
        <f t="shared" si="1200"/>
        <v>0</v>
      </c>
      <c r="ED147" s="5"/>
      <c r="EE147" s="5">
        <f t="shared" si="767"/>
        <v>0</v>
      </c>
      <c r="EF147" s="107"/>
      <c r="EG147" s="106">
        <f t="shared" si="1201"/>
        <v>0</v>
      </c>
      <c r="EH147" s="108">
        <f t="shared" si="1202"/>
        <v>1143</v>
      </c>
      <c r="EI147" s="108">
        <f t="shared" si="1202"/>
        <v>18550302.399999999</v>
      </c>
    </row>
    <row r="148" spans="1:139" s="109" customFormat="1" ht="45" x14ac:dyDescent="0.25">
      <c r="A148" s="19"/>
      <c r="B148" s="19">
        <v>99</v>
      </c>
      <c r="C148" s="10" t="s">
        <v>296</v>
      </c>
      <c r="D148" s="9">
        <v>11480</v>
      </c>
      <c r="E148" s="4">
        <v>4.34</v>
      </c>
      <c r="F148" s="6">
        <v>1</v>
      </c>
      <c r="G148" s="6"/>
      <c r="H148" s="9">
        <v>1.4</v>
      </c>
      <c r="I148" s="9">
        <v>1.68</v>
      </c>
      <c r="J148" s="9">
        <v>2.23</v>
      </c>
      <c r="K148" s="9">
        <v>2.57</v>
      </c>
      <c r="L148" s="5"/>
      <c r="M148" s="5">
        <f t="shared" ref="M148:M189" si="1203">L148*D148*E148*F148*H148*$M$12</f>
        <v>0</v>
      </c>
      <c r="N148" s="5"/>
      <c r="O148" s="5">
        <f t="shared" si="1142"/>
        <v>0</v>
      </c>
      <c r="P148" s="11"/>
      <c r="Q148" s="5">
        <f t="shared" si="1143"/>
        <v>0</v>
      </c>
      <c r="R148" s="5"/>
      <c r="S148" s="5">
        <f t="shared" si="1144"/>
        <v>0</v>
      </c>
      <c r="T148" s="11"/>
      <c r="U148" s="11">
        <f t="shared" si="1145"/>
        <v>0</v>
      </c>
      <c r="V148" s="5"/>
      <c r="W148" s="5">
        <f t="shared" ref="W148:W189" si="1204">SUM(V148*D148*E148*F148*H148*$W$12)</f>
        <v>0</v>
      </c>
      <c r="X148" s="5"/>
      <c r="Y148" s="5">
        <f t="shared" si="1146"/>
        <v>0</v>
      </c>
      <c r="Z148" s="5"/>
      <c r="AA148" s="5">
        <f t="shared" si="1147"/>
        <v>0</v>
      </c>
      <c r="AB148" s="5"/>
      <c r="AC148" s="5">
        <f t="shared" si="1148"/>
        <v>0</v>
      </c>
      <c r="AD148" s="11"/>
      <c r="AE148" s="5">
        <f t="shared" si="1149"/>
        <v>0</v>
      </c>
      <c r="AF148" s="5"/>
      <c r="AG148" s="5">
        <f t="shared" si="1150"/>
        <v>0</v>
      </c>
      <c r="AH148" s="11"/>
      <c r="AI148" s="11">
        <f t="shared" si="1151"/>
        <v>0</v>
      </c>
      <c r="AJ148" s="5"/>
      <c r="AK148" s="5">
        <f t="shared" si="1152"/>
        <v>0</v>
      </c>
      <c r="AL148" s="7"/>
      <c r="AM148" s="5">
        <f t="shared" si="1153"/>
        <v>0</v>
      </c>
      <c r="AN148" s="5"/>
      <c r="AO148" s="5">
        <f t="shared" si="1154"/>
        <v>0</v>
      </c>
      <c r="AP148" s="5"/>
      <c r="AQ148" s="5">
        <f t="shared" si="1155"/>
        <v>0</v>
      </c>
      <c r="AR148" s="5"/>
      <c r="AS148" s="5">
        <f t="shared" si="1156"/>
        <v>0</v>
      </c>
      <c r="AT148" s="5"/>
      <c r="AU148" s="5">
        <f t="shared" si="1157"/>
        <v>0</v>
      </c>
      <c r="AV148" s="5"/>
      <c r="AW148" s="5">
        <f t="shared" si="1158"/>
        <v>0</v>
      </c>
      <c r="AX148" s="5"/>
      <c r="AY148" s="5">
        <f t="shared" si="1159"/>
        <v>0</v>
      </c>
      <c r="AZ148" s="5"/>
      <c r="BA148" s="5">
        <f t="shared" si="1160"/>
        <v>0</v>
      </c>
      <c r="BB148" s="5"/>
      <c r="BC148" s="5">
        <f t="shared" si="1161"/>
        <v>0</v>
      </c>
      <c r="BD148" s="5"/>
      <c r="BE148" s="5">
        <f t="shared" si="1162"/>
        <v>0</v>
      </c>
      <c r="BF148" s="5"/>
      <c r="BG148" s="5">
        <f t="shared" si="1163"/>
        <v>0</v>
      </c>
      <c r="BH148" s="5"/>
      <c r="BI148" s="5">
        <f t="shared" si="1164"/>
        <v>0</v>
      </c>
      <c r="BJ148" s="5"/>
      <c r="BK148" s="5">
        <f t="shared" si="1165"/>
        <v>0</v>
      </c>
      <c r="BL148" s="5"/>
      <c r="BM148" s="5">
        <f t="shared" si="1166"/>
        <v>0</v>
      </c>
      <c r="BN148" s="5"/>
      <c r="BO148" s="5">
        <f t="shared" si="1167"/>
        <v>0</v>
      </c>
      <c r="BP148" s="5"/>
      <c r="BQ148" s="5">
        <f t="shared" si="1168"/>
        <v>0</v>
      </c>
      <c r="BR148" s="5"/>
      <c r="BS148" s="5">
        <f t="shared" si="1169"/>
        <v>0</v>
      </c>
      <c r="BT148" s="5"/>
      <c r="BU148" s="5">
        <f t="shared" si="1170"/>
        <v>0</v>
      </c>
      <c r="BV148" s="5"/>
      <c r="BW148" s="5">
        <f t="shared" si="1171"/>
        <v>0</v>
      </c>
      <c r="BX148" s="5"/>
      <c r="BY148" s="5">
        <f t="shared" si="1172"/>
        <v>0</v>
      </c>
      <c r="BZ148" s="5"/>
      <c r="CA148" s="5">
        <f t="shared" si="1173"/>
        <v>0</v>
      </c>
      <c r="CB148" s="5"/>
      <c r="CC148" s="5">
        <f t="shared" si="1174"/>
        <v>0</v>
      </c>
      <c r="CD148" s="5"/>
      <c r="CE148" s="5">
        <f t="shared" si="1175"/>
        <v>0</v>
      </c>
      <c r="CF148" s="5"/>
      <c r="CG148" s="5">
        <f t="shared" si="1176"/>
        <v>0</v>
      </c>
      <c r="CH148" s="5"/>
      <c r="CI148" s="5">
        <f t="shared" si="1177"/>
        <v>0</v>
      </c>
      <c r="CJ148" s="5"/>
      <c r="CK148" s="5">
        <f t="shared" si="1178"/>
        <v>0</v>
      </c>
      <c r="CL148" s="5"/>
      <c r="CM148" s="5">
        <f t="shared" si="1179"/>
        <v>0</v>
      </c>
      <c r="CN148" s="5"/>
      <c r="CO148" s="5">
        <f t="shared" si="1180"/>
        <v>0</v>
      </c>
      <c r="CP148" s="11"/>
      <c r="CQ148" s="5">
        <f t="shared" si="1181"/>
        <v>0</v>
      </c>
      <c r="CR148" s="5"/>
      <c r="CS148" s="5">
        <f t="shared" si="1182"/>
        <v>0</v>
      </c>
      <c r="CT148" s="5"/>
      <c r="CU148" s="5">
        <f t="shared" si="1183"/>
        <v>0</v>
      </c>
      <c r="CV148" s="5"/>
      <c r="CW148" s="5">
        <f t="shared" si="1184"/>
        <v>0</v>
      </c>
      <c r="CX148" s="5"/>
      <c r="CY148" s="5">
        <f t="shared" si="1185"/>
        <v>0</v>
      </c>
      <c r="CZ148" s="5"/>
      <c r="DA148" s="5">
        <f t="shared" si="1186"/>
        <v>0</v>
      </c>
      <c r="DB148" s="5"/>
      <c r="DC148" s="5">
        <f t="shared" si="1187"/>
        <v>0</v>
      </c>
      <c r="DD148" s="5"/>
      <c r="DE148" s="5">
        <f t="shared" si="1188"/>
        <v>0</v>
      </c>
      <c r="DF148" s="5"/>
      <c r="DG148" s="5">
        <f t="shared" si="1189"/>
        <v>0</v>
      </c>
      <c r="DH148" s="5"/>
      <c r="DI148" s="5">
        <f t="shared" si="1190"/>
        <v>0</v>
      </c>
      <c r="DJ148" s="5"/>
      <c r="DK148" s="5">
        <f t="shared" si="1191"/>
        <v>0</v>
      </c>
      <c r="DL148" s="5"/>
      <c r="DM148" s="5">
        <f t="shared" si="1192"/>
        <v>0</v>
      </c>
      <c r="DN148" s="11"/>
      <c r="DO148" s="5">
        <f t="shared" si="1193"/>
        <v>0</v>
      </c>
      <c r="DP148" s="5"/>
      <c r="DQ148" s="5">
        <f t="shared" si="1194"/>
        <v>0</v>
      </c>
      <c r="DR148" s="5"/>
      <c r="DS148" s="5">
        <f t="shared" si="1195"/>
        <v>0</v>
      </c>
      <c r="DT148" s="5"/>
      <c r="DU148" s="5">
        <f t="shared" si="1196"/>
        <v>0</v>
      </c>
      <c r="DV148" s="7"/>
      <c r="DW148" s="5">
        <f t="shared" si="1197"/>
        <v>0</v>
      </c>
      <c r="DX148" s="11"/>
      <c r="DY148" s="5">
        <f t="shared" si="1198"/>
        <v>0</v>
      </c>
      <c r="DZ148" s="5"/>
      <c r="EA148" s="5">
        <f t="shared" si="1199"/>
        <v>0</v>
      </c>
      <c r="EB148" s="5"/>
      <c r="EC148" s="5">
        <f t="shared" si="1200"/>
        <v>0</v>
      </c>
      <c r="ED148" s="5"/>
      <c r="EE148" s="5">
        <f t="shared" si="767"/>
        <v>0</v>
      </c>
      <c r="EF148" s="107"/>
      <c r="EG148" s="106">
        <f t="shared" si="1201"/>
        <v>0</v>
      </c>
      <c r="EH148" s="108">
        <f t="shared" si="1202"/>
        <v>0</v>
      </c>
      <c r="EI148" s="108">
        <f t="shared" si="1202"/>
        <v>0</v>
      </c>
    </row>
    <row r="149" spans="1:139" s="17" customFormat="1" ht="45" x14ac:dyDescent="0.25">
      <c r="A149" s="19"/>
      <c r="B149" s="19">
        <v>100</v>
      </c>
      <c r="C149" s="8" t="s">
        <v>297</v>
      </c>
      <c r="D149" s="9">
        <v>11480</v>
      </c>
      <c r="E149" s="4">
        <v>1.29</v>
      </c>
      <c r="F149" s="6">
        <v>1</v>
      </c>
      <c r="G149" s="6"/>
      <c r="H149" s="9">
        <v>1.4</v>
      </c>
      <c r="I149" s="9">
        <v>1.68</v>
      </c>
      <c r="J149" s="9">
        <v>2.23</v>
      </c>
      <c r="K149" s="9">
        <v>2.57</v>
      </c>
      <c r="L149" s="5"/>
      <c r="M149" s="5">
        <f t="shared" si="1203"/>
        <v>0</v>
      </c>
      <c r="N149" s="5"/>
      <c r="O149" s="5">
        <f t="shared" si="1142"/>
        <v>0</v>
      </c>
      <c r="P149" s="11">
        <v>30</v>
      </c>
      <c r="Q149" s="5">
        <f t="shared" si="1143"/>
        <v>621986.39999999991</v>
      </c>
      <c r="R149" s="5"/>
      <c r="S149" s="5">
        <f t="shared" si="1144"/>
        <v>0</v>
      </c>
      <c r="T149" s="11"/>
      <c r="U149" s="11">
        <f t="shared" si="1145"/>
        <v>0</v>
      </c>
      <c r="V149" s="5"/>
      <c r="W149" s="5">
        <f t="shared" si="1204"/>
        <v>0</v>
      </c>
      <c r="X149" s="5"/>
      <c r="Y149" s="5">
        <f t="shared" si="1146"/>
        <v>0</v>
      </c>
      <c r="Z149" s="5"/>
      <c r="AA149" s="5">
        <f t="shared" si="1147"/>
        <v>0</v>
      </c>
      <c r="AB149" s="5">
        <v>5</v>
      </c>
      <c r="AC149" s="5">
        <f t="shared" si="1148"/>
        <v>124397.28</v>
      </c>
      <c r="AD149" s="11"/>
      <c r="AE149" s="5">
        <f t="shared" si="1149"/>
        <v>0</v>
      </c>
      <c r="AF149" s="5"/>
      <c r="AG149" s="5">
        <f t="shared" si="1150"/>
        <v>0</v>
      </c>
      <c r="AH149" s="11"/>
      <c r="AI149" s="11">
        <f t="shared" si="1151"/>
        <v>0</v>
      </c>
      <c r="AJ149" s="5"/>
      <c r="AK149" s="5">
        <f t="shared" si="1152"/>
        <v>0</v>
      </c>
      <c r="AL149" s="5"/>
      <c r="AM149" s="5">
        <f t="shared" si="1153"/>
        <v>0</v>
      </c>
      <c r="AN149" s="5"/>
      <c r="AO149" s="5">
        <f t="shared" si="1154"/>
        <v>0</v>
      </c>
      <c r="AP149" s="5"/>
      <c r="AQ149" s="5">
        <f t="shared" si="1155"/>
        <v>0</v>
      </c>
      <c r="AR149" s="5"/>
      <c r="AS149" s="5">
        <f t="shared" si="1156"/>
        <v>0</v>
      </c>
      <c r="AT149" s="5"/>
      <c r="AU149" s="5">
        <f t="shared" si="1157"/>
        <v>0</v>
      </c>
      <c r="AV149" s="5"/>
      <c r="AW149" s="5">
        <f t="shared" si="1158"/>
        <v>0</v>
      </c>
      <c r="AX149" s="5"/>
      <c r="AY149" s="5">
        <f t="shared" si="1159"/>
        <v>0</v>
      </c>
      <c r="AZ149" s="5"/>
      <c r="BA149" s="5">
        <f t="shared" si="1160"/>
        <v>0</v>
      </c>
      <c r="BB149" s="5"/>
      <c r="BC149" s="5">
        <f t="shared" si="1161"/>
        <v>0</v>
      </c>
      <c r="BD149" s="5"/>
      <c r="BE149" s="5">
        <f t="shared" si="1162"/>
        <v>0</v>
      </c>
      <c r="BF149" s="5"/>
      <c r="BG149" s="5">
        <f t="shared" si="1163"/>
        <v>0</v>
      </c>
      <c r="BH149" s="5"/>
      <c r="BI149" s="5">
        <f t="shared" si="1164"/>
        <v>0</v>
      </c>
      <c r="BJ149" s="5"/>
      <c r="BK149" s="5">
        <f t="shared" si="1165"/>
        <v>0</v>
      </c>
      <c r="BL149" s="5"/>
      <c r="BM149" s="5">
        <f t="shared" si="1166"/>
        <v>0</v>
      </c>
      <c r="BN149" s="5"/>
      <c r="BO149" s="5">
        <f t="shared" si="1167"/>
        <v>0</v>
      </c>
      <c r="BP149" s="5"/>
      <c r="BQ149" s="5">
        <f t="shared" si="1168"/>
        <v>0</v>
      </c>
      <c r="BR149" s="5"/>
      <c r="BS149" s="5">
        <f t="shared" si="1169"/>
        <v>0</v>
      </c>
      <c r="BT149" s="5"/>
      <c r="BU149" s="5">
        <f t="shared" si="1170"/>
        <v>0</v>
      </c>
      <c r="BV149" s="5"/>
      <c r="BW149" s="5">
        <f t="shared" si="1171"/>
        <v>0</v>
      </c>
      <c r="BX149" s="5"/>
      <c r="BY149" s="5">
        <f t="shared" si="1172"/>
        <v>0</v>
      </c>
      <c r="BZ149" s="5"/>
      <c r="CA149" s="5">
        <f t="shared" si="1173"/>
        <v>0</v>
      </c>
      <c r="CB149" s="5"/>
      <c r="CC149" s="5">
        <f t="shared" si="1174"/>
        <v>0</v>
      </c>
      <c r="CD149" s="5"/>
      <c r="CE149" s="5">
        <f t="shared" si="1175"/>
        <v>0</v>
      </c>
      <c r="CF149" s="5"/>
      <c r="CG149" s="5">
        <f t="shared" si="1176"/>
        <v>0</v>
      </c>
      <c r="CH149" s="5"/>
      <c r="CI149" s="5">
        <f t="shared" si="1177"/>
        <v>0</v>
      </c>
      <c r="CJ149" s="5"/>
      <c r="CK149" s="5">
        <f t="shared" si="1178"/>
        <v>0</v>
      </c>
      <c r="CL149" s="5"/>
      <c r="CM149" s="5">
        <f t="shared" si="1179"/>
        <v>0</v>
      </c>
      <c r="CN149" s="5"/>
      <c r="CO149" s="5">
        <f t="shared" si="1180"/>
        <v>0</v>
      </c>
      <c r="CP149" s="11"/>
      <c r="CQ149" s="5">
        <f t="shared" si="1181"/>
        <v>0</v>
      </c>
      <c r="CR149" s="5"/>
      <c r="CS149" s="5">
        <f t="shared" si="1182"/>
        <v>0</v>
      </c>
      <c r="CT149" s="5"/>
      <c r="CU149" s="5">
        <f t="shared" si="1183"/>
        <v>0</v>
      </c>
      <c r="CV149" s="5"/>
      <c r="CW149" s="5">
        <f t="shared" si="1184"/>
        <v>0</v>
      </c>
      <c r="CX149" s="5"/>
      <c r="CY149" s="5">
        <f t="shared" si="1185"/>
        <v>0</v>
      </c>
      <c r="CZ149" s="5"/>
      <c r="DA149" s="5">
        <f t="shared" si="1186"/>
        <v>0</v>
      </c>
      <c r="DB149" s="5"/>
      <c r="DC149" s="5">
        <f t="shared" si="1187"/>
        <v>0</v>
      </c>
      <c r="DD149" s="5"/>
      <c r="DE149" s="5">
        <f t="shared" si="1188"/>
        <v>0</v>
      </c>
      <c r="DF149" s="5"/>
      <c r="DG149" s="5">
        <f t="shared" si="1189"/>
        <v>0</v>
      </c>
      <c r="DH149" s="5"/>
      <c r="DI149" s="5">
        <f t="shared" si="1190"/>
        <v>0</v>
      </c>
      <c r="DJ149" s="5"/>
      <c r="DK149" s="5">
        <f t="shared" si="1191"/>
        <v>0</v>
      </c>
      <c r="DL149" s="5"/>
      <c r="DM149" s="5">
        <f t="shared" si="1192"/>
        <v>0</v>
      </c>
      <c r="DN149" s="11"/>
      <c r="DO149" s="5">
        <f t="shared" si="1193"/>
        <v>0</v>
      </c>
      <c r="DP149" s="5"/>
      <c r="DQ149" s="5">
        <f t="shared" si="1194"/>
        <v>0</v>
      </c>
      <c r="DR149" s="5"/>
      <c r="DS149" s="5">
        <f t="shared" si="1195"/>
        <v>0</v>
      </c>
      <c r="DT149" s="5"/>
      <c r="DU149" s="5">
        <f t="shared" si="1196"/>
        <v>0</v>
      </c>
      <c r="DV149" s="5"/>
      <c r="DW149" s="5">
        <f t="shared" si="1197"/>
        <v>0</v>
      </c>
      <c r="DX149" s="11"/>
      <c r="DY149" s="5">
        <f t="shared" si="1198"/>
        <v>0</v>
      </c>
      <c r="DZ149" s="5"/>
      <c r="EA149" s="5">
        <f t="shared" si="1199"/>
        <v>0</v>
      </c>
      <c r="EB149" s="5"/>
      <c r="EC149" s="5">
        <f t="shared" si="1200"/>
        <v>0</v>
      </c>
      <c r="ED149" s="5"/>
      <c r="EE149" s="5">
        <f t="shared" si="767"/>
        <v>0</v>
      </c>
      <c r="EF149" s="107"/>
      <c r="EG149" s="106">
        <f t="shared" si="1201"/>
        <v>0</v>
      </c>
      <c r="EH149" s="108">
        <f t="shared" si="1202"/>
        <v>35</v>
      </c>
      <c r="EI149" s="108">
        <f t="shared" si="1202"/>
        <v>746383.67999999993</v>
      </c>
    </row>
    <row r="150" spans="1:139" s="109" customFormat="1" x14ac:dyDescent="0.25">
      <c r="A150" s="19"/>
      <c r="B150" s="19">
        <v>101</v>
      </c>
      <c r="C150" s="8" t="s">
        <v>298</v>
      </c>
      <c r="D150" s="9">
        <v>11480</v>
      </c>
      <c r="E150" s="4">
        <v>2.6</v>
      </c>
      <c r="F150" s="6">
        <v>1</v>
      </c>
      <c r="G150" s="6"/>
      <c r="H150" s="9">
        <v>1.4</v>
      </c>
      <c r="I150" s="9">
        <v>1.68</v>
      </c>
      <c r="J150" s="9">
        <v>2.23</v>
      </c>
      <c r="K150" s="9">
        <v>2.57</v>
      </c>
      <c r="L150" s="5"/>
      <c r="M150" s="5">
        <f t="shared" si="1203"/>
        <v>0</v>
      </c>
      <c r="N150" s="5"/>
      <c r="O150" s="5">
        <f t="shared" si="1142"/>
        <v>0</v>
      </c>
      <c r="P150" s="11">
        <v>112</v>
      </c>
      <c r="Q150" s="5">
        <f t="shared" si="1143"/>
        <v>4680166.3999999994</v>
      </c>
      <c r="R150" s="5"/>
      <c r="S150" s="5">
        <f t="shared" si="1144"/>
        <v>0</v>
      </c>
      <c r="T150" s="11"/>
      <c r="U150" s="11">
        <f t="shared" si="1145"/>
        <v>0</v>
      </c>
      <c r="V150" s="5"/>
      <c r="W150" s="5">
        <f t="shared" si="1204"/>
        <v>0</v>
      </c>
      <c r="X150" s="5">
        <v>3</v>
      </c>
      <c r="Y150" s="5">
        <f t="shared" si="1146"/>
        <v>125361.59999999999</v>
      </c>
      <c r="Z150" s="5"/>
      <c r="AA150" s="5">
        <f t="shared" si="1147"/>
        <v>0</v>
      </c>
      <c r="AB150" s="5"/>
      <c r="AC150" s="5">
        <f t="shared" si="1148"/>
        <v>0</v>
      </c>
      <c r="AD150" s="11"/>
      <c r="AE150" s="5">
        <f t="shared" si="1149"/>
        <v>0</v>
      </c>
      <c r="AF150" s="5">
        <v>60</v>
      </c>
      <c r="AG150" s="5">
        <f t="shared" si="1150"/>
        <v>2507232</v>
      </c>
      <c r="AH150" s="11"/>
      <c r="AI150" s="11">
        <f t="shared" si="1151"/>
        <v>0</v>
      </c>
      <c r="AJ150" s="5"/>
      <c r="AK150" s="5">
        <f t="shared" si="1152"/>
        <v>0</v>
      </c>
      <c r="AL150" s="7"/>
      <c r="AM150" s="5">
        <f t="shared" si="1153"/>
        <v>0</v>
      </c>
      <c r="AN150" s="5"/>
      <c r="AO150" s="5">
        <f t="shared" si="1154"/>
        <v>0</v>
      </c>
      <c r="AP150" s="5"/>
      <c r="AQ150" s="5">
        <f t="shared" si="1155"/>
        <v>0</v>
      </c>
      <c r="AR150" s="5"/>
      <c r="AS150" s="5">
        <f t="shared" si="1156"/>
        <v>0</v>
      </c>
      <c r="AT150" s="5"/>
      <c r="AU150" s="5">
        <f t="shared" si="1157"/>
        <v>0</v>
      </c>
      <c r="AV150" s="5"/>
      <c r="AW150" s="5">
        <f t="shared" si="1158"/>
        <v>0</v>
      </c>
      <c r="AX150" s="5"/>
      <c r="AY150" s="5">
        <f t="shared" si="1159"/>
        <v>0</v>
      </c>
      <c r="AZ150" s="5"/>
      <c r="BA150" s="5">
        <f t="shared" si="1160"/>
        <v>0</v>
      </c>
      <c r="BB150" s="5"/>
      <c r="BC150" s="5">
        <f t="shared" si="1161"/>
        <v>0</v>
      </c>
      <c r="BD150" s="5"/>
      <c r="BE150" s="5">
        <f t="shared" si="1162"/>
        <v>0</v>
      </c>
      <c r="BF150" s="5"/>
      <c r="BG150" s="5">
        <f t="shared" si="1163"/>
        <v>0</v>
      </c>
      <c r="BH150" s="5"/>
      <c r="BI150" s="5">
        <f t="shared" si="1164"/>
        <v>0</v>
      </c>
      <c r="BJ150" s="5"/>
      <c r="BK150" s="5">
        <f t="shared" si="1165"/>
        <v>0</v>
      </c>
      <c r="BL150" s="5"/>
      <c r="BM150" s="5">
        <f t="shared" si="1166"/>
        <v>0</v>
      </c>
      <c r="BN150" s="5"/>
      <c r="BO150" s="5">
        <f t="shared" si="1167"/>
        <v>0</v>
      </c>
      <c r="BP150" s="5"/>
      <c r="BQ150" s="5">
        <f t="shared" si="1168"/>
        <v>0</v>
      </c>
      <c r="BR150" s="5"/>
      <c r="BS150" s="5">
        <f t="shared" si="1169"/>
        <v>0</v>
      </c>
      <c r="BT150" s="5"/>
      <c r="BU150" s="5">
        <f t="shared" si="1170"/>
        <v>0</v>
      </c>
      <c r="BV150" s="5"/>
      <c r="BW150" s="5">
        <f t="shared" si="1171"/>
        <v>0</v>
      </c>
      <c r="BX150" s="5"/>
      <c r="BY150" s="5">
        <f t="shared" si="1172"/>
        <v>0</v>
      </c>
      <c r="BZ150" s="5"/>
      <c r="CA150" s="5">
        <f t="shared" si="1173"/>
        <v>0</v>
      </c>
      <c r="CB150" s="5"/>
      <c r="CC150" s="5">
        <f t="shared" si="1174"/>
        <v>0</v>
      </c>
      <c r="CD150" s="5"/>
      <c r="CE150" s="5">
        <f t="shared" si="1175"/>
        <v>0</v>
      </c>
      <c r="CF150" s="132"/>
      <c r="CG150" s="5">
        <f t="shared" si="1176"/>
        <v>0</v>
      </c>
      <c r="CH150" s="5"/>
      <c r="CI150" s="5">
        <f t="shared" si="1177"/>
        <v>0</v>
      </c>
      <c r="CJ150" s="5"/>
      <c r="CK150" s="5">
        <f t="shared" si="1178"/>
        <v>0</v>
      </c>
      <c r="CL150" s="5"/>
      <c r="CM150" s="5">
        <f t="shared" si="1179"/>
        <v>0</v>
      </c>
      <c r="CN150" s="5"/>
      <c r="CO150" s="5">
        <f t="shared" si="1180"/>
        <v>0</v>
      </c>
      <c r="CP150" s="11"/>
      <c r="CQ150" s="5">
        <f t="shared" si="1181"/>
        <v>0</v>
      </c>
      <c r="CR150" s="5"/>
      <c r="CS150" s="5">
        <f t="shared" si="1182"/>
        <v>0</v>
      </c>
      <c r="CT150" s="5"/>
      <c r="CU150" s="5">
        <f t="shared" si="1183"/>
        <v>0</v>
      </c>
      <c r="CV150" s="5"/>
      <c r="CW150" s="5">
        <f t="shared" si="1184"/>
        <v>0</v>
      </c>
      <c r="CX150" s="5"/>
      <c r="CY150" s="5">
        <f t="shared" si="1185"/>
        <v>0</v>
      </c>
      <c r="CZ150" s="5"/>
      <c r="DA150" s="5">
        <f t="shared" si="1186"/>
        <v>0</v>
      </c>
      <c r="DB150" s="5"/>
      <c r="DC150" s="5">
        <f t="shared" si="1187"/>
        <v>0</v>
      </c>
      <c r="DD150" s="5"/>
      <c r="DE150" s="5">
        <f t="shared" si="1188"/>
        <v>0</v>
      </c>
      <c r="DF150" s="5"/>
      <c r="DG150" s="5">
        <f t="shared" si="1189"/>
        <v>0</v>
      </c>
      <c r="DH150" s="5"/>
      <c r="DI150" s="5">
        <f t="shared" si="1190"/>
        <v>0</v>
      </c>
      <c r="DJ150" s="5"/>
      <c r="DK150" s="5">
        <f t="shared" si="1191"/>
        <v>0</v>
      </c>
      <c r="DL150" s="5"/>
      <c r="DM150" s="5">
        <f t="shared" si="1192"/>
        <v>0</v>
      </c>
      <c r="DN150" s="11"/>
      <c r="DO150" s="5">
        <f t="shared" si="1193"/>
        <v>0</v>
      </c>
      <c r="DP150" s="5"/>
      <c r="DQ150" s="5">
        <f t="shared" si="1194"/>
        <v>0</v>
      </c>
      <c r="DR150" s="5"/>
      <c r="DS150" s="5">
        <f t="shared" si="1195"/>
        <v>0</v>
      </c>
      <c r="DT150" s="5"/>
      <c r="DU150" s="5">
        <f t="shared" si="1196"/>
        <v>0</v>
      </c>
      <c r="DV150" s="7"/>
      <c r="DW150" s="5">
        <f t="shared" si="1197"/>
        <v>0</v>
      </c>
      <c r="DX150" s="11"/>
      <c r="DY150" s="5">
        <f t="shared" si="1198"/>
        <v>0</v>
      </c>
      <c r="DZ150" s="5"/>
      <c r="EA150" s="5">
        <f t="shared" si="1199"/>
        <v>0</v>
      </c>
      <c r="EB150" s="5"/>
      <c r="EC150" s="5">
        <f t="shared" si="1200"/>
        <v>0</v>
      </c>
      <c r="ED150" s="5"/>
      <c r="EE150" s="5">
        <f t="shared" si="767"/>
        <v>0</v>
      </c>
      <c r="EF150" s="107"/>
      <c r="EG150" s="106">
        <f t="shared" si="1201"/>
        <v>0</v>
      </c>
      <c r="EH150" s="108">
        <f t="shared" si="1202"/>
        <v>175</v>
      </c>
      <c r="EI150" s="108">
        <f t="shared" si="1202"/>
        <v>7312759.9999999991</v>
      </c>
    </row>
    <row r="151" spans="1:139" s="109" customFormat="1" ht="14.25" x14ac:dyDescent="0.2">
      <c r="A151" s="50">
        <v>32</v>
      </c>
      <c r="B151" s="50"/>
      <c r="C151" s="54" t="s">
        <v>299</v>
      </c>
      <c r="D151" s="55">
        <v>11480</v>
      </c>
      <c r="E151" s="51">
        <v>1.85</v>
      </c>
      <c r="F151" s="46">
        <v>1</v>
      </c>
      <c r="G151" s="2"/>
      <c r="H151" s="55"/>
      <c r="I151" s="55"/>
      <c r="J151" s="55"/>
      <c r="K151" s="55">
        <v>2.57</v>
      </c>
      <c r="L151" s="7">
        <f>SUM(L152:L159)</f>
        <v>0</v>
      </c>
      <c r="M151" s="7">
        <f t="shared" ref="M151:DK151" si="1205">SUM(M152:M159)</f>
        <v>0</v>
      </c>
      <c r="N151" s="7">
        <f t="shared" si="1205"/>
        <v>0</v>
      </c>
      <c r="O151" s="7">
        <f t="shared" si="1205"/>
        <v>0</v>
      </c>
      <c r="P151" s="40">
        <f t="shared" si="1205"/>
        <v>0</v>
      </c>
      <c r="Q151" s="7">
        <f t="shared" si="1205"/>
        <v>0</v>
      </c>
      <c r="R151" s="7">
        <f t="shared" si="1205"/>
        <v>0</v>
      </c>
      <c r="S151" s="7">
        <f t="shared" si="1205"/>
        <v>0</v>
      </c>
      <c r="T151" s="52">
        <f t="shared" si="1205"/>
        <v>0</v>
      </c>
      <c r="U151" s="52">
        <f t="shared" si="1205"/>
        <v>0</v>
      </c>
      <c r="V151" s="7">
        <f t="shared" si="1205"/>
        <v>0</v>
      </c>
      <c r="W151" s="7">
        <f t="shared" si="1205"/>
        <v>0</v>
      </c>
      <c r="X151" s="7">
        <f t="shared" si="1205"/>
        <v>3</v>
      </c>
      <c r="Y151" s="7">
        <f t="shared" si="1205"/>
        <v>75699.12</v>
      </c>
      <c r="Z151" s="7">
        <f t="shared" si="1205"/>
        <v>0</v>
      </c>
      <c r="AA151" s="7">
        <f t="shared" si="1205"/>
        <v>0</v>
      </c>
      <c r="AB151" s="7">
        <f t="shared" si="1205"/>
        <v>4</v>
      </c>
      <c r="AC151" s="7">
        <f t="shared" si="1205"/>
        <v>167405.95199999999</v>
      </c>
      <c r="AD151" s="40">
        <f t="shared" si="1205"/>
        <v>0</v>
      </c>
      <c r="AE151" s="7">
        <f t="shared" si="1205"/>
        <v>0</v>
      </c>
      <c r="AF151" s="7">
        <f t="shared" si="1205"/>
        <v>55</v>
      </c>
      <c r="AG151" s="7">
        <f t="shared" si="1205"/>
        <v>1865155.6</v>
      </c>
      <c r="AH151" s="52">
        <f t="shared" si="1205"/>
        <v>0</v>
      </c>
      <c r="AI151" s="52">
        <f t="shared" si="1205"/>
        <v>0</v>
      </c>
      <c r="AJ151" s="7">
        <f>SUM(AJ152:AJ159)</f>
        <v>0</v>
      </c>
      <c r="AK151" s="7">
        <f>SUM(AK152:AK159)</f>
        <v>0</v>
      </c>
      <c r="AL151" s="7">
        <f>SUM(AL152:AL159)</f>
        <v>0</v>
      </c>
      <c r="AM151" s="7">
        <f>SUM(AM152:AM159)</f>
        <v>0</v>
      </c>
      <c r="AN151" s="7">
        <f t="shared" si="1205"/>
        <v>0</v>
      </c>
      <c r="AO151" s="7">
        <f t="shared" si="1205"/>
        <v>0</v>
      </c>
      <c r="AP151" s="7">
        <f t="shared" si="1205"/>
        <v>0</v>
      </c>
      <c r="AQ151" s="7">
        <f t="shared" si="1205"/>
        <v>0</v>
      </c>
      <c r="AR151" s="7">
        <f t="shared" si="1205"/>
        <v>0</v>
      </c>
      <c r="AS151" s="7">
        <f t="shared" si="1205"/>
        <v>0</v>
      </c>
      <c r="AT151" s="7">
        <f t="shared" si="1205"/>
        <v>0</v>
      </c>
      <c r="AU151" s="7">
        <f>SUM(AU152:AU159)</f>
        <v>0</v>
      </c>
      <c r="AV151" s="7">
        <f t="shared" ref="AV151:CH151" si="1206">SUM(AV152:AV159)</f>
        <v>0</v>
      </c>
      <c r="AW151" s="7">
        <f t="shared" si="1206"/>
        <v>0</v>
      </c>
      <c r="AX151" s="7">
        <f t="shared" si="1206"/>
        <v>0</v>
      </c>
      <c r="AY151" s="7">
        <f t="shared" si="1206"/>
        <v>0</v>
      </c>
      <c r="AZ151" s="7">
        <f t="shared" si="1206"/>
        <v>0</v>
      </c>
      <c r="BA151" s="7">
        <f t="shared" si="1206"/>
        <v>0</v>
      </c>
      <c r="BB151" s="7">
        <f t="shared" si="1206"/>
        <v>0</v>
      </c>
      <c r="BC151" s="7">
        <f t="shared" si="1206"/>
        <v>0</v>
      </c>
      <c r="BD151" s="7">
        <f t="shared" si="1206"/>
        <v>0</v>
      </c>
      <c r="BE151" s="7">
        <f t="shared" si="1206"/>
        <v>0</v>
      </c>
      <c r="BF151" s="7">
        <f t="shared" si="1206"/>
        <v>0</v>
      </c>
      <c r="BG151" s="7">
        <f t="shared" si="1206"/>
        <v>0</v>
      </c>
      <c r="BH151" s="7">
        <f t="shared" si="1206"/>
        <v>0</v>
      </c>
      <c r="BI151" s="7">
        <f t="shared" si="1206"/>
        <v>0</v>
      </c>
      <c r="BJ151" s="7">
        <f t="shared" si="1206"/>
        <v>0</v>
      </c>
      <c r="BK151" s="7">
        <f t="shared" si="1206"/>
        <v>0</v>
      </c>
      <c r="BL151" s="7">
        <f t="shared" si="1206"/>
        <v>0</v>
      </c>
      <c r="BM151" s="7">
        <f t="shared" si="1206"/>
        <v>0</v>
      </c>
      <c r="BN151" s="7">
        <f t="shared" si="1206"/>
        <v>0</v>
      </c>
      <c r="BO151" s="7">
        <f t="shared" si="1206"/>
        <v>0</v>
      </c>
      <c r="BP151" s="7">
        <f t="shared" si="1206"/>
        <v>0</v>
      </c>
      <c r="BQ151" s="7">
        <f t="shared" si="1206"/>
        <v>0</v>
      </c>
      <c r="BR151" s="7">
        <f t="shared" si="1206"/>
        <v>0</v>
      </c>
      <c r="BS151" s="7">
        <f t="shared" si="1206"/>
        <v>0</v>
      </c>
      <c r="BT151" s="7">
        <f t="shared" si="1206"/>
        <v>0</v>
      </c>
      <c r="BU151" s="7">
        <f t="shared" si="1206"/>
        <v>0</v>
      </c>
      <c r="BV151" s="7">
        <f t="shared" si="1206"/>
        <v>0</v>
      </c>
      <c r="BW151" s="7">
        <f t="shared" si="1206"/>
        <v>0</v>
      </c>
      <c r="BX151" s="7">
        <f t="shared" si="1206"/>
        <v>0</v>
      </c>
      <c r="BY151" s="7">
        <f t="shared" si="1206"/>
        <v>0</v>
      </c>
      <c r="BZ151" s="7">
        <f t="shared" si="1206"/>
        <v>0</v>
      </c>
      <c r="CA151" s="7">
        <f t="shared" si="1206"/>
        <v>0</v>
      </c>
      <c r="CB151" s="7">
        <f t="shared" si="1206"/>
        <v>0</v>
      </c>
      <c r="CC151" s="7">
        <f t="shared" si="1206"/>
        <v>0</v>
      </c>
      <c r="CD151" s="7">
        <f t="shared" si="1206"/>
        <v>0</v>
      </c>
      <c r="CE151" s="7">
        <f t="shared" si="1206"/>
        <v>0</v>
      </c>
      <c r="CF151" s="7">
        <f t="shared" si="1206"/>
        <v>2</v>
      </c>
      <c r="CG151" s="7">
        <f t="shared" si="1206"/>
        <v>69752.479999999996</v>
      </c>
      <c r="CH151" s="7">
        <f t="shared" si="1206"/>
        <v>0</v>
      </c>
      <c r="CI151" s="7">
        <f t="shared" si="1205"/>
        <v>0</v>
      </c>
      <c r="CJ151" s="7">
        <f>SUM(CJ152:CJ159)</f>
        <v>0</v>
      </c>
      <c r="CK151" s="7">
        <f>SUM(CK152:CK159)</f>
        <v>0</v>
      </c>
      <c r="CL151" s="7">
        <f>SUM(CL152:CL159)</f>
        <v>0</v>
      </c>
      <c r="CM151" s="7">
        <f>SUM(CM152:CM159)</f>
        <v>0</v>
      </c>
      <c r="CN151" s="7">
        <f t="shared" si="1205"/>
        <v>0</v>
      </c>
      <c r="CO151" s="7">
        <f t="shared" si="1205"/>
        <v>0</v>
      </c>
      <c r="CP151" s="40">
        <f>SUM(CP152:CP159)</f>
        <v>0</v>
      </c>
      <c r="CQ151" s="7">
        <f>SUM(CQ152:CQ159)</f>
        <v>0</v>
      </c>
      <c r="CR151" s="7">
        <f t="shared" si="1205"/>
        <v>0</v>
      </c>
      <c r="CS151" s="7">
        <f t="shared" si="1205"/>
        <v>0</v>
      </c>
      <c r="CT151" s="7">
        <f>SUM(CT152:CT159)</f>
        <v>0</v>
      </c>
      <c r="CU151" s="7">
        <f>SUM(CU152:CU159)</f>
        <v>0</v>
      </c>
      <c r="CV151" s="7">
        <f>SUM(CV152:CV159)</f>
        <v>0</v>
      </c>
      <c r="CW151" s="7">
        <f>SUM(CW152:CW159)</f>
        <v>0</v>
      </c>
      <c r="CX151" s="7">
        <f t="shared" si="1205"/>
        <v>0</v>
      </c>
      <c r="CY151" s="7">
        <f t="shared" si="1205"/>
        <v>0</v>
      </c>
      <c r="CZ151" s="7">
        <f t="shared" si="1205"/>
        <v>0</v>
      </c>
      <c r="DA151" s="7">
        <f t="shared" si="1205"/>
        <v>0</v>
      </c>
      <c r="DB151" s="7">
        <f t="shared" si="1205"/>
        <v>0</v>
      </c>
      <c r="DC151" s="7">
        <f t="shared" si="1205"/>
        <v>0</v>
      </c>
      <c r="DD151" s="7">
        <f t="shared" si="1205"/>
        <v>0</v>
      </c>
      <c r="DE151" s="7">
        <f t="shared" si="1205"/>
        <v>0</v>
      </c>
      <c r="DF151" s="7">
        <f t="shared" si="1205"/>
        <v>0</v>
      </c>
      <c r="DG151" s="7">
        <f t="shared" si="1205"/>
        <v>0</v>
      </c>
      <c r="DH151" s="7">
        <f t="shared" si="1205"/>
        <v>0</v>
      </c>
      <c r="DI151" s="7">
        <f t="shared" si="1205"/>
        <v>0</v>
      </c>
      <c r="DJ151" s="7">
        <f t="shared" si="1205"/>
        <v>0</v>
      </c>
      <c r="DK151" s="7">
        <f t="shared" si="1205"/>
        <v>0</v>
      </c>
      <c r="DL151" s="7">
        <f t="shared" ref="DL151:EI151" si="1207">SUM(DL152:DL159)</f>
        <v>0</v>
      </c>
      <c r="DM151" s="7">
        <f t="shared" si="1207"/>
        <v>0</v>
      </c>
      <c r="DN151" s="40">
        <f t="shared" si="1207"/>
        <v>0</v>
      </c>
      <c r="DO151" s="7">
        <f t="shared" si="1207"/>
        <v>0</v>
      </c>
      <c r="DP151" s="7">
        <f t="shared" si="1207"/>
        <v>0</v>
      </c>
      <c r="DQ151" s="7">
        <f t="shared" si="1207"/>
        <v>0</v>
      </c>
      <c r="DR151" s="7">
        <f t="shared" si="1207"/>
        <v>0</v>
      </c>
      <c r="DS151" s="7">
        <f t="shared" si="1207"/>
        <v>0</v>
      </c>
      <c r="DT151" s="7">
        <f t="shared" si="1207"/>
        <v>0</v>
      </c>
      <c r="DU151" s="7">
        <f t="shared" si="1207"/>
        <v>0</v>
      </c>
      <c r="DV151" s="7">
        <f t="shared" si="1207"/>
        <v>0</v>
      </c>
      <c r="DW151" s="7">
        <f t="shared" si="1207"/>
        <v>0</v>
      </c>
      <c r="DX151" s="40">
        <f t="shared" si="1207"/>
        <v>0</v>
      </c>
      <c r="DY151" s="7">
        <f t="shared" si="1207"/>
        <v>0</v>
      </c>
      <c r="DZ151" s="7">
        <f t="shared" si="1207"/>
        <v>0</v>
      </c>
      <c r="EA151" s="7">
        <f t="shared" si="1207"/>
        <v>0</v>
      </c>
      <c r="EB151" s="7">
        <f t="shared" si="1207"/>
        <v>0</v>
      </c>
      <c r="EC151" s="7">
        <f t="shared" si="1207"/>
        <v>0</v>
      </c>
      <c r="ED151" s="47">
        <v>0</v>
      </c>
      <c r="EE151" s="47">
        <f t="shared" si="1207"/>
        <v>0</v>
      </c>
      <c r="EF151" s="104">
        <f t="shared" si="1207"/>
        <v>0</v>
      </c>
      <c r="EG151" s="104">
        <f t="shared" si="1207"/>
        <v>0</v>
      </c>
      <c r="EH151" s="105">
        <f t="shared" si="1207"/>
        <v>64</v>
      </c>
      <c r="EI151" s="105">
        <f t="shared" si="1207"/>
        <v>2178013.1519999998</v>
      </c>
    </row>
    <row r="152" spans="1:139" s="17" customFormat="1" ht="45" x14ac:dyDescent="0.25">
      <c r="A152" s="19"/>
      <c r="B152" s="19">
        <v>102</v>
      </c>
      <c r="C152" s="8" t="s">
        <v>300</v>
      </c>
      <c r="D152" s="9">
        <v>11480</v>
      </c>
      <c r="E152" s="4">
        <v>2.11</v>
      </c>
      <c r="F152" s="6">
        <v>1</v>
      </c>
      <c r="G152" s="6"/>
      <c r="H152" s="9">
        <v>1.4</v>
      </c>
      <c r="I152" s="9">
        <v>1.68</v>
      </c>
      <c r="J152" s="9">
        <v>2.23</v>
      </c>
      <c r="K152" s="9">
        <v>2.57</v>
      </c>
      <c r="L152" s="5"/>
      <c r="M152" s="5">
        <f t="shared" si="1203"/>
        <v>0</v>
      </c>
      <c r="N152" s="5"/>
      <c r="O152" s="5">
        <f t="shared" ref="O152:O159" si="1208">N152*D152*E152*F152*H152*$O$12</f>
        <v>0</v>
      </c>
      <c r="P152" s="11"/>
      <c r="Q152" s="5">
        <f t="shared" ref="Q152:Q159" si="1209">P152*D152*E152*F152*H152*$Q$12</f>
        <v>0</v>
      </c>
      <c r="R152" s="5"/>
      <c r="S152" s="5">
        <f t="shared" ref="S152:S159" si="1210">SUM(R152*D152*E152*F152*H152*$S$12)</f>
        <v>0</v>
      </c>
      <c r="T152" s="11"/>
      <c r="U152" s="11">
        <f t="shared" ref="U152:U159" si="1211">SUM(T152*D152*E152*F152*H152*$U$12)</f>
        <v>0</v>
      </c>
      <c r="V152" s="5"/>
      <c r="W152" s="5">
        <f t="shared" si="1204"/>
        <v>0</v>
      </c>
      <c r="X152" s="5"/>
      <c r="Y152" s="5">
        <f t="shared" ref="Y152:Y159" si="1212">SUM(X152*D152*E152*F152*H152*$Y$12)</f>
        <v>0</v>
      </c>
      <c r="Z152" s="5"/>
      <c r="AA152" s="5">
        <f t="shared" ref="AA152:AA159" si="1213">SUM(Z152*D152*E152*F152*H152*$AA$12)</f>
        <v>0</v>
      </c>
      <c r="AB152" s="5"/>
      <c r="AC152" s="5">
        <f t="shared" ref="AC152:AC159" si="1214">SUM(AB152*D152*E152*F152*I152*$AC$12)</f>
        <v>0</v>
      </c>
      <c r="AD152" s="11"/>
      <c r="AE152" s="5">
        <f t="shared" ref="AE152:AE159" si="1215">SUM(AD152*D152*E152*F152*I152*$AE$12)</f>
        <v>0</v>
      </c>
      <c r="AF152" s="5"/>
      <c r="AG152" s="5">
        <f t="shared" ref="AG152:AG159" si="1216">SUM(AF152*D152*E152*F152*H152*$AG$12)</f>
        <v>0</v>
      </c>
      <c r="AH152" s="11"/>
      <c r="AI152" s="11">
        <f t="shared" ref="AI152:AI159" si="1217">SUM(AH152*D152*E152*F152*H152*$AI$12)</f>
        <v>0</v>
      </c>
      <c r="AJ152" s="5"/>
      <c r="AK152" s="5">
        <f t="shared" ref="AK152:AK159" si="1218">SUM(AJ152*D152*E152*F152*H152*$AK$12)</f>
        <v>0</v>
      </c>
      <c r="AL152" s="5"/>
      <c r="AM152" s="5">
        <f t="shared" ref="AM152:AM159" si="1219">SUM(AL152*D152*E152*F152*H152*$AM$12)</f>
        <v>0</v>
      </c>
      <c r="AN152" s="5"/>
      <c r="AO152" s="5">
        <f t="shared" ref="AO152:AO159" si="1220">SUM(D152*E152*F152*H152*AN152*$AO$12)</f>
        <v>0</v>
      </c>
      <c r="AP152" s="5"/>
      <c r="AQ152" s="5">
        <f t="shared" ref="AQ152:AQ159" si="1221">SUM(AP152*D152*E152*F152*H152*$AQ$12)</f>
        <v>0</v>
      </c>
      <c r="AR152" s="5"/>
      <c r="AS152" s="5">
        <f t="shared" ref="AS152:AS159" si="1222">SUM(AR152*D152*E152*F152*H152*$AS$12)</f>
        <v>0</v>
      </c>
      <c r="AT152" s="5"/>
      <c r="AU152" s="5">
        <f t="shared" ref="AU152:AU159" si="1223">SUM(AT152*D152*E152*F152*H152*$AU$12)</f>
        <v>0</v>
      </c>
      <c r="AV152" s="5"/>
      <c r="AW152" s="5">
        <f t="shared" ref="AW152:AW159" si="1224">SUM(AV152*D152*E152*F152*H152*$AW$12)</f>
        <v>0</v>
      </c>
      <c r="AX152" s="5"/>
      <c r="AY152" s="5">
        <f t="shared" ref="AY152:AY159" si="1225">SUM(AX152*D152*E152*F152*H152*$AY$12)</f>
        <v>0</v>
      </c>
      <c r="AZ152" s="5"/>
      <c r="BA152" s="5">
        <f t="shared" ref="BA152:BA159" si="1226">SUM(AZ152*D152*E152*F152*H152*$BA$12)</f>
        <v>0</v>
      </c>
      <c r="BB152" s="5"/>
      <c r="BC152" s="5">
        <f t="shared" ref="BC152:BC159" si="1227">SUM(BB152*D152*E152*F152*H152*$BC$12)</f>
        <v>0</v>
      </c>
      <c r="BD152" s="5"/>
      <c r="BE152" s="5">
        <f t="shared" ref="BE152:BE159" si="1228">BD152*D152*E152*F152*H152*$BE$12</f>
        <v>0</v>
      </c>
      <c r="BF152" s="5"/>
      <c r="BG152" s="5">
        <f t="shared" ref="BG152:BG159" si="1229">BF152*D152*E152*F152*H152*$BG$12</f>
        <v>0</v>
      </c>
      <c r="BH152" s="5"/>
      <c r="BI152" s="5">
        <f t="shared" ref="BI152:BI159" si="1230">BH152*D152*E152*F152*H152*$BI$12</f>
        <v>0</v>
      </c>
      <c r="BJ152" s="5"/>
      <c r="BK152" s="5">
        <f t="shared" ref="BK152:BK159" si="1231">SUM(BJ152*D152*E152*F152*H152*$BK$12)</f>
        <v>0</v>
      </c>
      <c r="BL152" s="5"/>
      <c r="BM152" s="5">
        <f t="shared" ref="BM152:BM159" si="1232">SUM(BL152*D152*E152*F152*H152*$BM$12)</f>
        <v>0</v>
      </c>
      <c r="BN152" s="5"/>
      <c r="BO152" s="5">
        <f t="shared" ref="BO152:BO159" si="1233">SUM(BN152*D152*E152*F152*H152*$BO$12)</f>
        <v>0</v>
      </c>
      <c r="BP152" s="5"/>
      <c r="BQ152" s="5">
        <f t="shared" ref="BQ152:BQ159" si="1234">SUM(BP152*D152*E152*F152*H152*$BQ$12)</f>
        <v>0</v>
      </c>
      <c r="BR152" s="5"/>
      <c r="BS152" s="5">
        <f t="shared" ref="BS152:BS159" si="1235">SUM(BR152*D152*E152*F152*H152*$BS$12)</f>
        <v>0</v>
      </c>
      <c r="BT152" s="5"/>
      <c r="BU152" s="5">
        <f t="shared" ref="BU152:BU159" si="1236">BT152*D152*E152*F152*H152*$BU$12</f>
        <v>0</v>
      </c>
      <c r="BV152" s="5"/>
      <c r="BW152" s="5">
        <f t="shared" ref="BW152:BW159" si="1237">SUM(BV152*D152*E152*F152*H152*$BW$12)</f>
        <v>0</v>
      </c>
      <c r="BX152" s="5"/>
      <c r="BY152" s="5">
        <f t="shared" ref="BY152:BY159" si="1238">SUM(BX152*D152*E152*F152*H152*$BY$12)</f>
        <v>0</v>
      </c>
      <c r="BZ152" s="5"/>
      <c r="CA152" s="5">
        <f t="shared" ref="CA152:CA159" si="1239">SUM(BZ152*D152*E152*F152*H152*$CA$12)</f>
        <v>0</v>
      </c>
      <c r="CB152" s="5"/>
      <c r="CC152" s="5">
        <f t="shared" ref="CC152:CC159" si="1240">SUM(CB152*D152*E152*F152*H152*$CC$12)</f>
        <v>0</v>
      </c>
      <c r="CD152" s="5"/>
      <c r="CE152" s="5">
        <f t="shared" ref="CE152:CE159" si="1241">CD152*D152*E152*F152*H152*$CE$12</f>
        <v>0</v>
      </c>
      <c r="CF152" s="132"/>
      <c r="CG152" s="5">
        <f t="shared" ref="CG152:CG159" si="1242">SUM(CF152*D152*E152*F152*H152*$CG$12)</f>
        <v>0</v>
      </c>
      <c r="CH152" s="5"/>
      <c r="CI152" s="5">
        <f t="shared" ref="CI152:CI159" si="1243">SUM(CH152*D152*E152*F152*I152*$CI$12)</f>
        <v>0</v>
      </c>
      <c r="CJ152" s="5"/>
      <c r="CK152" s="5">
        <f t="shared" ref="CK152:CK159" si="1244">SUM(CJ152*D152*E152*F152*I152*$CK$12)</f>
        <v>0</v>
      </c>
      <c r="CL152" s="5"/>
      <c r="CM152" s="5">
        <f t="shared" ref="CM152:CM159" si="1245">SUM(CL152*D152*E152*F152*I152*$CM$12)</f>
        <v>0</v>
      </c>
      <c r="CN152" s="5"/>
      <c r="CO152" s="5">
        <f t="shared" ref="CO152:CO159" si="1246">SUM(CN152*D152*E152*F152*I152*$CO$12)</f>
        <v>0</v>
      </c>
      <c r="CP152" s="11"/>
      <c r="CQ152" s="5">
        <f t="shared" ref="CQ152:CQ159" si="1247">SUM(CP152*D152*E152*F152*I152*$CQ$12)</f>
        <v>0</v>
      </c>
      <c r="CR152" s="5"/>
      <c r="CS152" s="5">
        <f t="shared" ref="CS152:CS159" si="1248">SUM(CR152*D152*E152*F152*I152*$CS$12)</f>
        <v>0</v>
      </c>
      <c r="CT152" s="5"/>
      <c r="CU152" s="5">
        <f t="shared" ref="CU152:CU159" si="1249">SUM(CT152*D152*E152*F152*I152*$CU$12)</f>
        <v>0</v>
      </c>
      <c r="CV152" s="5"/>
      <c r="CW152" s="5">
        <f t="shared" ref="CW152:CW159" si="1250">SUM(CV152*D152*E152*F152*I152*$CW$12)</f>
        <v>0</v>
      </c>
      <c r="CX152" s="5"/>
      <c r="CY152" s="5">
        <f t="shared" ref="CY152:CY159" si="1251">SUM(CX152*D152*E152*F152*I152*$CY$12)</f>
        <v>0</v>
      </c>
      <c r="CZ152" s="5"/>
      <c r="DA152" s="5">
        <f t="shared" ref="DA152:DA159" si="1252">SUM(CZ152*D152*E152*F152*I152*$DA$12)</f>
        <v>0</v>
      </c>
      <c r="DB152" s="5"/>
      <c r="DC152" s="5">
        <f t="shared" ref="DC152:DC159" si="1253">SUM(DB152*D152*E152*F152*I152*$DC$12)</f>
        <v>0</v>
      </c>
      <c r="DD152" s="5"/>
      <c r="DE152" s="5">
        <f t="shared" ref="DE152:DE159" si="1254">SUM(DD152*D152*E152*F152*I152*$DE$12)</f>
        <v>0</v>
      </c>
      <c r="DF152" s="5"/>
      <c r="DG152" s="5">
        <f t="shared" ref="DG152:DG159" si="1255">SUM(DF152*D152*E152*F152*I152*$DG$12)</f>
        <v>0</v>
      </c>
      <c r="DH152" s="5"/>
      <c r="DI152" s="5">
        <f t="shared" ref="DI152:DI159" si="1256">SUM(DH152*D152*E152*F152*I152*$DI$12)</f>
        <v>0</v>
      </c>
      <c r="DJ152" s="5"/>
      <c r="DK152" s="5">
        <f t="shared" ref="DK152:DK159" si="1257">SUM(DJ152*D152*E152*F152*I152*$DK$12)</f>
        <v>0</v>
      </c>
      <c r="DL152" s="5"/>
      <c r="DM152" s="5">
        <f t="shared" ref="DM152:DM159" si="1258">DL152*D152*E152*F152*I152*$DM$12</f>
        <v>0</v>
      </c>
      <c r="DN152" s="11"/>
      <c r="DO152" s="5">
        <f t="shared" ref="DO152:DO159" si="1259">SUM(DN152*D152*E152*F152*I152*$DO$12)</f>
        <v>0</v>
      </c>
      <c r="DP152" s="5"/>
      <c r="DQ152" s="5">
        <f t="shared" ref="DQ152:DQ159" si="1260">SUM(DP152*D152*E152*F152*I152*$DQ$12)</f>
        <v>0</v>
      </c>
      <c r="DR152" s="5"/>
      <c r="DS152" s="5">
        <f t="shared" ref="DS152:DS159" si="1261">SUM(DR152*D152*E152*F152*J152*$DS$12)</f>
        <v>0</v>
      </c>
      <c r="DT152" s="5"/>
      <c r="DU152" s="5">
        <f t="shared" ref="DU152:DU159" si="1262">SUM(DT152*D152*E152*F152*K152*$DU$12)</f>
        <v>0</v>
      </c>
      <c r="DV152" s="5"/>
      <c r="DW152" s="5">
        <f t="shared" ref="DW152:DW159" si="1263">SUM(DV152*D152*E152*F152*H152*$DW$12)</f>
        <v>0</v>
      </c>
      <c r="DX152" s="11"/>
      <c r="DY152" s="5">
        <f t="shared" ref="DY152:DY159" si="1264">SUM(DX152*D152*E152*F152*H152*$DY$12)</f>
        <v>0</v>
      </c>
      <c r="DZ152" s="5"/>
      <c r="EA152" s="5">
        <f t="shared" ref="EA152:EA159" si="1265">SUM(DZ152*D152*E152*F152*H152*$EA$12)</f>
        <v>0</v>
      </c>
      <c r="EB152" s="5"/>
      <c r="EC152" s="5">
        <f t="shared" ref="EC152:EC159" si="1266">SUM(EB152*D152*E152*F152*H152*$EC$12)</f>
        <v>0</v>
      </c>
      <c r="ED152" s="5"/>
      <c r="EE152" s="5">
        <f t="shared" si="767"/>
        <v>0</v>
      </c>
      <c r="EF152" s="107"/>
      <c r="EG152" s="106">
        <f t="shared" si="1201"/>
        <v>0</v>
      </c>
      <c r="EH152" s="108">
        <f t="shared" si="1202"/>
        <v>0</v>
      </c>
      <c r="EI152" s="108">
        <f t="shared" si="1202"/>
        <v>0</v>
      </c>
    </row>
    <row r="153" spans="1:139" s="17" customFormat="1" ht="45" x14ac:dyDescent="0.25">
      <c r="A153" s="19"/>
      <c r="B153" s="19">
        <v>103</v>
      </c>
      <c r="C153" s="8" t="s">
        <v>301</v>
      </c>
      <c r="D153" s="9">
        <v>11480</v>
      </c>
      <c r="E153" s="4">
        <v>3.55</v>
      </c>
      <c r="F153" s="6">
        <v>1</v>
      </c>
      <c r="G153" s="6"/>
      <c r="H153" s="9">
        <v>1.4</v>
      </c>
      <c r="I153" s="9">
        <v>1.68</v>
      </c>
      <c r="J153" s="9">
        <v>2.23</v>
      </c>
      <c r="K153" s="9">
        <v>2.57</v>
      </c>
      <c r="L153" s="5"/>
      <c r="M153" s="5">
        <f t="shared" si="1203"/>
        <v>0</v>
      </c>
      <c r="N153" s="5"/>
      <c r="O153" s="5">
        <f t="shared" si="1208"/>
        <v>0</v>
      </c>
      <c r="P153" s="11"/>
      <c r="Q153" s="5">
        <f t="shared" si="1209"/>
        <v>0</v>
      </c>
      <c r="R153" s="5"/>
      <c r="S153" s="5">
        <f t="shared" si="1210"/>
        <v>0</v>
      </c>
      <c r="T153" s="11"/>
      <c r="U153" s="11">
        <f t="shared" si="1211"/>
        <v>0</v>
      </c>
      <c r="V153" s="5"/>
      <c r="W153" s="5">
        <f t="shared" si="1204"/>
        <v>0</v>
      </c>
      <c r="X153" s="5"/>
      <c r="Y153" s="5">
        <f t="shared" si="1212"/>
        <v>0</v>
      </c>
      <c r="Z153" s="5"/>
      <c r="AA153" s="5">
        <f t="shared" si="1213"/>
        <v>0</v>
      </c>
      <c r="AB153" s="5"/>
      <c r="AC153" s="5">
        <f t="shared" si="1214"/>
        <v>0</v>
      </c>
      <c r="AD153" s="11"/>
      <c r="AE153" s="5">
        <f t="shared" si="1215"/>
        <v>0</v>
      </c>
      <c r="AF153" s="5">
        <v>15</v>
      </c>
      <c r="AG153" s="5">
        <f t="shared" si="1216"/>
        <v>855834</v>
      </c>
      <c r="AH153" s="11"/>
      <c r="AI153" s="11">
        <f t="shared" si="1217"/>
        <v>0</v>
      </c>
      <c r="AJ153" s="5"/>
      <c r="AK153" s="5">
        <f t="shared" si="1218"/>
        <v>0</v>
      </c>
      <c r="AL153" s="5"/>
      <c r="AM153" s="5">
        <f t="shared" si="1219"/>
        <v>0</v>
      </c>
      <c r="AN153" s="5"/>
      <c r="AO153" s="5">
        <f t="shared" si="1220"/>
        <v>0</v>
      </c>
      <c r="AP153" s="5"/>
      <c r="AQ153" s="5">
        <f t="shared" si="1221"/>
        <v>0</v>
      </c>
      <c r="AR153" s="5"/>
      <c r="AS153" s="5">
        <f t="shared" si="1222"/>
        <v>0</v>
      </c>
      <c r="AT153" s="5"/>
      <c r="AU153" s="5">
        <f t="shared" si="1223"/>
        <v>0</v>
      </c>
      <c r="AV153" s="5"/>
      <c r="AW153" s="5">
        <f t="shared" si="1224"/>
        <v>0</v>
      </c>
      <c r="AX153" s="5"/>
      <c r="AY153" s="5">
        <f t="shared" si="1225"/>
        <v>0</v>
      </c>
      <c r="AZ153" s="5"/>
      <c r="BA153" s="5">
        <f t="shared" si="1226"/>
        <v>0</v>
      </c>
      <c r="BB153" s="5"/>
      <c r="BC153" s="5">
        <f t="shared" si="1227"/>
        <v>0</v>
      </c>
      <c r="BD153" s="5"/>
      <c r="BE153" s="5">
        <f t="shared" si="1228"/>
        <v>0</v>
      </c>
      <c r="BF153" s="5"/>
      <c r="BG153" s="5">
        <f t="shared" si="1229"/>
        <v>0</v>
      </c>
      <c r="BH153" s="5"/>
      <c r="BI153" s="5">
        <f t="shared" si="1230"/>
        <v>0</v>
      </c>
      <c r="BJ153" s="5"/>
      <c r="BK153" s="5">
        <f t="shared" si="1231"/>
        <v>0</v>
      </c>
      <c r="BL153" s="5"/>
      <c r="BM153" s="5">
        <f t="shared" si="1232"/>
        <v>0</v>
      </c>
      <c r="BN153" s="5"/>
      <c r="BO153" s="5">
        <f t="shared" si="1233"/>
        <v>0</v>
      </c>
      <c r="BP153" s="5"/>
      <c r="BQ153" s="5">
        <f t="shared" si="1234"/>
        <v>0</v>
      </c>
      <c r="BR153" s="5"/>
      <c r="BS153" s="5">
        <f t="shared" si="1235"/>
        <v>0</v>
      </c>
      <c r="BT153" s="5"/>
      <c r="BU153" s="5">
        <f t="shared" si="1236"/>
        <v>0</v>
      </c>
      <c r="BV153" s="5"/>
      <c r="BW153" s="5">
        <f t="shared" si="1237"/>
        <v>0</v>
      </c>
      <c r="BX153" s="5"/>
      <c r="BY153" s="5">
        <f t="shared" si="1238"/>
        <v>0</v>
      </c>
      <c r="BZ153" s="5"/>
      <c r="CA153" s="5">
        <f t="shared" si="1239"/>
        <v>0</v>
      </c>
      <c r="CB153" s="5"/>
      <c r="CC153" s="5">
        <f t="shared" si="1240"/>
        <v>0</v>
      </c>
      <c r="CD153" s="5"/>
      <c r="CE153" s="5">
        <f t="shared" si="1241"/>
        <v>0</v>
      </c>
      <c r="CF153" s="133"/>
      <c r="CG153" s="5">
        <f t="shared" si="1242"/>
        <v>0</v>
      </c>
      <c r="CH153" s="5"/>
      <c r="CI153" s="5">
        <f t="shared" si="1243"/>
        <v>0</v>
      </c>
      <c r="CJ153" s="5"/>
      <c r="CK153" s="5">
        <f t="shared" si="1244"/>
        <v>0</v>
      </c>
      <c r="CL153" s="5"/>
      <c r="CM153" s="5">
        <f t="shared" si="1245"/>
        <v>0</v>
      </c>
      <c r="CN153" s="5"/>
      <c r="CO153" s="5">
        <f t="shared" si="1246"/>
        <v>0</v>
      </c>
      <c r="CP153" s="11"/>
      <c r="CQ153" s="5">
        <f t="shared" si="1247"/>
        <v>0</v>
      </c>
      <c r="CR153" s="5"/>
      <c r="CS153" s="5">
        <f t="shared" si="1248"/>
        <v>0</v>
      </c>
      <c r="CT153" s="5"/>
      <c r="CU153" s="5">
        <f t="shared" si="1249"/>
        <v>0</v>
      </c>
      <c r="CV153" s="5"/>
      <c r="CW153" s="5">
        <f t="shared" si="1250"/>
        <v>0</v>
      </c>
      <c r="CX153" s="5"/>
      <c r="CY153" s="5">
        <f t="shared" si="1251"/>
        <v>0</v>
      </c>
      <c r="CZ153" s="5"/>
      <c r="DA153" s="5">
        <f t="shared" si="1252"/>
        <v>0</v>
      </c>
      <c r="DB153" s="5"/>
      <c r="DC153" s="5">
        <f t="shared" si="1253"/>
        <v>0</v>
      </c>
      <c r="DD153" s="5"/>
      <c r="DE153" s="5">
        <f t="shared" si="1254"/>
        <v>0</v>
      </c>
      <c r="DF153" s="5"/>
      <c r="DG153" s="5">
        <f t="shared" si="1255"/>
        <v>0</v>
      </c>
      <c r="DH153" s="5"/>
      <c r="DI153" s="5">
        <f t="shared" si="1256"/>
        <v>0</v>
      </c>
      <c r="DJ153" s="5"/>
      <c r="DK153" s="5">
        <f t="shared" si="1257"/>
        <v>0</v>
      </c>
      <c r="DL153" s="5"/>
      <c r="DM153" s="5">
        <f t="shared" si="1258"/>
        <v>0</v>
      </c>
      <c r="DN153" s="11"/>
      <c r="DO153" s="5">
        <f t="shared" si="1259"/>
        <v>0</v>
      </c>
      <c r="DP153" s="5"/>
      <c r="DQ153" s="5">
        <f t="shared" si="1260"/>
        <v>0</v>
      </c>
      <c r="DR153" s="5"/>
      <c r="DS153" s="5">
        <f t="shared" si="1261"/>
        <v>0</v>
      </c>
      <c r="DT153" s="5"/>
      <c r="DU153" s="5">
        <f t="shared" si="1262"/>
        <v>0</v>
      </c>
      <c r="DV153" s="5"/>
      <c r="DW153" s="5">
        <f t="shared" si="1263"/>
        <v>0</v>
      </c>
      <c r="DX153" s="11"/>
      <c r="DY153" s="5">
        <f t="shared" si="1264"/>
        <v>0</v>
      </c>
      <c r="DZ153" s="5"/>
      <c r="EA153" s="5">
        <f t="shared" si="1265"/>
        <v>0</v>
      </c>
      <c r="EB153" s="5"/>
      <c r="EC153" s="5">
        <f t="shared" si="1266"/>
        <v>0</v>
      </c>
      <c r="ED153" s="5"/>
      <c r="EE153" s="5">
        <f t="shared" si="767"/>
        <v>0</v>
      </c>
      <c r="EF153" s="107"/>
      <c r="EG153" s="106">
        <f t="shared" si="1201"/>
        <v>0</v>
      </c>
      <c r="EH153" s="108">
        <f t="shared" si="1202"/>
        <v>15</v>
      </c>
      <c r="EI153" s="108">
        <f t="shared" si="1202"/>
        <v>855834</v>
      </c>
    </row>
    <row r="154" spans="1:139" s="109" customFormat="1" ht="30" x14ac:dyDescent="0.25">
      <c r="A154" s="19"/>
      <c r="B154" s="19">
        <v>104</v>
      </c>
      <c r="C154" s="10" t="s">
        <v>302</v>
      </c>
      <c r="D154" s="9">
        <v>11480</v>
      </c>
      <c r="E154" s="4">
        <v>1.57</v>
      </c>
      <c r="F154" s="6">
        <v>1</v>
      </c>
      <c r="G154" s="6"/>
      <c r="H154" s="9">
        <v>1.4</v>
      </c>
      <c r="I154" s="9">
        <v>1.68</v>
      </c>
      <c r="J154" s="9">
        <v>2.23</v>
      </c>
      <c r="K154" s="9">
        <v>2.57</v>
      </c>
      <c r="L154" s="5"/>
      <c r="M154" s="5">
        <f t="shared" si="1203"/>
        <v>0</v>
      </c>
      <c r="N154" s="5"/>
      <c r="O154" s="5">
        <f t="shared" si="1208"/>
        <v>0</v>
      </c>
      <c r="P154" s="11"/>
      <c r="Q154" s="5">
        <f t="shared" si="1209"/>
        <v>0</v>
      </c>
      <c r="R154" s="5"/>
      <c r="S154" s="5">
        <f t="shared" si="1210"/>
        <v>0</v>
      </c>
      <c r="T154" s="11"/>
      <c r="U154" s="11">
        <f t="shared" si="1211"/>
        <v>0</v>
      </c>
      <c r="V154" s="5"/>
      <c r="W154" s="5">
        <f t="shared" si="1204"/>
        <v>0</v>
      </c>
      <c r="X154" s="5">
        <v>3</v>
      </c>
      <c r="Y154" s="5">
        <f t="shared" si="1212"/>
        <v>75699.12</v>
      </c>
      <c r="Z154" s="5"/>
      <c r="AA154" s="5">
        <f t="shared" si="1213"/>
        <v>0</v>
      </c>
      <c r="AB154" s="5"/>
      <c r="AC154" s="5">
        <f t="shared" si="1214"/>
        <v>0</v>
      </c>
      <c r="AD154" s="11"/>
      <c r="AE154" s="5">
        <f t="shared" si="1215"/>
        <v>0</v>
      </c>
      <c r="AF154" s="5">
        <v>40</v>
      </c>
      <c r="AG154" s="5">
        <f t="shared" si="1216"/>
        <v>1009321.6</v>
      </c>
      <c r="AH154" s="11"/>
      <c r="AI154" s="11">
        <f t="shared" si="1217"/>
        <v>0</v>
      </c>
      <c r="AJ154" s="5"/>
      <c r="AK154" s="5">
        <f t="shared" si="1218"/>
        <v>0</v>
      </c>
      <c r="AL154" s="7"/>
      <c r="AM154" s="5">
        <f t="shared" si="1219"/>
        <v>0</v>
      </c>
      <c r="AN154" s="5"/>
      <c r="AO154" s="5">
        <f t="shared" si="1220"/>
        <v>0</v>
      </c>
      <c r="AP154" s="5"/>
      <c r="AQ154" s="5">
        <f t="shared" si="1221"/>
        <v>0</v>
      </c>
      <c r="AR154" s="5"/>
      <c r="AS154" s="5">
        <f t="shared" si="1222"/>
        <v>0</v>
      </c>
      <c r="AT154" s="5"/>
      <c r="AU154" s="5">
        <f t="shared" si="1223"/>
        <v>0</v>
      </c>
      <c r="AV154" s="5"/>
      <c r="AW154" s="5">
        <f t="shared" si="1224"/>
        <v>0</v>
      </c>
      <c r="AX154" s="5"/>
      <c r="AY154" s="5">
        <f t="shared" si="1225"/>
        <v>0</v>
      </c>
      <c r="AZ154" s="5"/>
      <c r="BA154" s="5">
        <f t="shared" si="1226"/>
        <v>0</v>
      </c>
      <c r="BB154" s="5"/>
      <c r="BC154" s="5">
        <f t="shared" si="1227"/>
        <v>0</v>
      </c>
      <c r="BD154" s="5"/>
      <c r="BE154" s="5">
        <f t="shared" si="1228"/>
        <v>0</v>
      </c>
      <c r="BF154" s="5"/>
      <c r="BG154" s="5">
        <f t="shared" si="1229"/>
        <v>0</v>
      </c>
      <c r="BH154" s="5"/>
      <c r="BI154" s="5">
        <f t="shared" si="1230"/>
        <v>0</v>
      </c>
      <c r="BJ154" s="5"/>
      <c r="BK154" s="5">
        <f t="shared" si="1231"/>
        <v>0</v>
      </c>
      <c r="BL154" s="5"/>
      <c r="BM154" s="5">
        <f t="shared" si="1232"/>
        <v>0</v>
      </c>
      <c r="BN154" s="5"/>
      <c r="BO154" s="5">
        <f t="shared" si="1233"/>
        <v>0</v>
      </c>
      <c r="BP154" s="5"/>
      <c r="BQ154" s="5">
        <f t="shared" si="1234"/>
        <v>0</v>
      </c>
      <c r="BR154" s="5"/>
      <c r="BS154" s="5">
        <f t="shared" si="1235"/>
        <v>0</v>
      </c>
      <c r="BT154" s="5"/>
      <c r="BU154" s="5">
        <f t="shared" si="1236"/>
        <v>0</v>
      </c>
      <c r="BV154" s="5"/>
      <c r="BW154" s="5">
        <f t="shared" si="1237"/>
        <v>0</v>
      </c>
      <c r="BX154" s="5"/>
      <c r="BY154" s="5">
        <f t="shared" si="1238"/>
        <v>0</v>
      </c>
      <c r="BZ154" s="5"/>
      <c r="CA154" s="5">
        <f t="shared" si="1239"/>
        <v>0</v>
      </c>
      <c r="CB154" s="5"/>
      <c r="CC154" s="5">
        <f t="shared" si="1240"/>
        <v>0</v>
      </c>
      <c r="CD154" s="5"/>
      <c r="CE154" s="5">
        <f t="shared" si="1241"/>
        <v>0</v>
      </c>
      <c r="CF154" s="132"/>
      <c r="CG154" s="5">
        <f t="shared" si="1242"/>
        <v>0</v>
      </c>
      <c r="CH154" s="5"/>
      <c r="CI154" s="5">
        <f t="shared" si="1243"/>
        <v>0</v>
      </c>
      <c r="CJ154" s="5"/>
      <c r="CK154" s="5">
        <f t="shared" si="1244"/>
        <v>0</v>
      </c>
      <c r="CL154" s="5"/>
      <c r="CM154" s="5">
        <f t="shared" si="1245"/>
        <v>0</v>
      </c>
      <c r="CN154" s="5"/>
      <c r="CO154" s="5">
        <f t="shared" si="1246"/>
        <v>0</v>
      </c>
      <c r="CP154" s="11"/>
      <c r="CQ154" s="5">
        <f t="shared" si="1247"/>
        <v>0</v>
      </c>
      <c r="CR154" s="5"/>
      <c r="CS154" s="5">
        <f t="shared" si="1248"/>
        <v>0</v>
      </c>
      <c r="CT154" s="5"/>
      <c r="CU154" s="5">
        <f t="shared" si="1249"/>
        <v>0</v>
      </c>
      <c r="CV154" s="5"/>
      <c r="CW154" s="5">
        <f t="shared" si="1250"/>
        <v>0</v>
      </c>
      <c r="CX154" s="5"/>
      <c r="CY154" s="5">
        <f t="shared" si="1251"/>
        <v>0</v>
      </c>
      <c r="CZ154" s="5"/>
      <c r="DA154" s="5">
        <f t="shared" si="1252"/>
        <v>0</v>
      </c>
      <c r="DB154" s="5"/>
      <c r="DC154" s="5">
        <f t="shared" si="1253"/>
        <v>0</v>
      </c>
      <c r="DD154" s="5"/>
      <c r="DE154" s="5">
        <f t="shared" si="1254"/>
        <v>0</v>
      </c>
      <c r="DF154" s="5"/>
      <c r="DG154" s="5">
        <f t="shared" si="1255"/>
        <v>0</v>
      </c>
      <c r="DH154" s="5"/>
      <c r="DI154" s="5">
        <f t="shared" si="1256"/>
        <v>0</v>
      </c>
      <c r="DJ154" s="5"/>
      <c r="DK154" s="5">
        <f t="shared" si="1257"/>
        <v>0</v>
      </c>
      <c r="DL154" s="5"/>
      <c r="DM154" s="5">
        <f t="shared" si="1258"/>
        <v>0</v>
      </c>
      <c r="DN154" s="11"/>
      <c r="DO154" s="5">
        <f t="shared" si="1259"/>
        <v>0</v>
      </c>
      <c r="DP154" s="5"/>
      <c r="DQ154" s="5">
        <f t="shared" si="1260"/>
        <v>0</v>
      </c>
      <c r="DR154" s="5"/>
      <c r="DS154" s="5">
        <f t="shared" si="1261"/>
        <v>0</v>
      </c>
      <c r="DT154" s="5"/>
      <c r="DU154" s="5">
        <f t="shared" si="1262"/>
        <v>0</v>
      </c>
      <c r="DV154" s="7"/>
      <c r="DW154" s="5">
        <f t="shared" si="1263"/>
        <v>0</v>
      </c>
      <c r="DX154" s="11"/>
      <c r="DY154" s="5">
        <f t="shared" si="1264"/>
        <v>0</v>
      </c>
      <c r="DZ154" s="5"/>
      <c r="EA154" s="5">
        <f t="shared" si="1265"/>
        <v>0</v>
      </c>
      <c r="EB154" s="5"/>
      <c r="EC154" s="5">
        <f t="shared" si="1266"/>
        <v>0</v>
      </c>
      <c r="ED154" s="5"/>
      <c r="EE154" s="5">
        <f t="shared" si="767"/>
        <v>0</v>
      </c>
      <c r="EF154" s="107"/>
      <c r="EG154" s="106">
        <f t="shared" si="1201"/>
        <v>0</v>
      </c>
      <c r="EH154" s="108">
        <f t="shared" si="1202"/>
        <v>43</v>
      </c>
      <c r="EI154" s="108">
        <f t="shared" si="1202"/>
        <v>1085020.72</v>
      </c>
    </row>
    <row r="155" spans="1:139" s="17" customFormat="1" ht="30" x14ac:dyDescent="0.25">
      <c r="A155" s="19"/>
      <c r="B155" s="19">
        <v>105</v>
      </c>
      <c r="C155" s="10" t="s">
        <v>303</v>
      </c>
      <c r="D155" s="9">
        <v>11480</v>
      </c>
      <c r="E155" s="4">
        <v>2.2599999999999998</v>
      </c>
      <c r="F155" s="6">
        <v>1</v>
      </c>
      <c r="G155" s="6"/>
      <c r="H155" s="9">
        <v>1.4</v>
      </c>
      <c r="I155" s="9">
        <v>1.68</v>
      </c>
      <c r="J155" s="9">
        <v>2.23</v>
      </c>
      <c r="K155" s="9">
        <v>2.57</v>
      </c>
      <c r="L155" s="5"/>
      <c r="M155" s="5">
        <f t="shared" si="1203"/>
        <v>0</v>
      </c>
      <c r="N155" s="5"/>
      <c r="O155" s="5">
        <f t="shared" si="1208"/>
        <v>0</v>
      </c>
      <c r="P155" s="11"/>
      <c r="Q155" s="5">
        <f t="shared" si="1209"/>
        <v>0</v>
      </c>
      <c r="R155" s="5"/>
      <c r="S155" s="5">
        <f t="shared" si="1210"/>
        <v>0</v>
      </c>
      <c r="T155" s="11"/>
      <c r="U155" s="11">
        <f t="shared" si="1211"/>
        <v>0</v>
      </c>
      <c r="V155" s="5"/>
      <c r="W155" s="5">
        <f t="shared" si="1204"/>
        <v>0</v>
      </c>
      <c r="X155" s="5"/>
      <c r="Y155" s="5">
        <f t="shared" si="1212"/>
        <v>0</v>
      </c>
      <c r="Z155" s="5"/>
      <c r="AA155" s="5">
        <f t="shared" si="1213"/>
        <v>0</v>
      </c>
      <c r="AB155" s="5"/>
      <c r="AC155" s="5">
        <f t="shared" si="1214"/>
        <v>0</v>
      </c>
      <c r="AD155" s="11"/>
      <c r="AE155" s="5">
        <f t="shared" si="1215"/>
        <v>0</v>
      </c>
      <c r="AF155" s="5"/>
      <c r="AG155" s="5">
        <f t="shared" si="1216"/>
        <v>0</v>
      </c>
      <c r="AH155" s="11"/>
      <c r="AI155" s="11">
        <f t="shared" si="1217"/>
        <v>0</v>
      </c>
      <c r="AJ155" s="5"/>
      <c r="AK155" s="5">
        <f t="shared" si="1218"/>
        <v>0</v>
      </c>
      <c r="AL155" s="5"/>
      <c r="AM155" s="5">
        <f t="shared" si="1219"/>
        <v>0</v>
      </c>
      <c r="AN155" s="5"/>
      <c r="AO155" s="5">
        <f t="shared" si="1220"/>
        <v>0</v>
      </c>
      <c r="AP155" s="5"/>
      <c r="AQ155" s="5">
        <f t="shared" si="1221"/>
        <v>0</v>
      </c>
      <c r="AR155" s="5"/>
      <c r="AS155" s="5">
        <f t="shared" si="1222"/>
        <v>0</v>
      </c>
      <c r="AT155" s="5"/>
      <c r="AU155" s="5">
        <f t="shared" si="1223"/>
        <v>0</v>
      </c>
      <c r="AV155" s="5"/>
      <c r="AW155" s="5">
        <f t="shared" si="1224"/>
        <v>0</v>
      </c>
      <c r="AX155" s="5"/>
      <c r="AY155" s="5">
        <f t="shared" si="1225"/>
        <v>0</v>
      </c>
      <c r="AZ155" s="5"/>
      <c r="BA155" s="5">
        <f t="shared" si="1226"/>
        <v>0</v>
      </c>
      <c r="BB155" s="5"/>
      <c r="BC155" s="5">
        <f t="shared" si="1227"/>
        <v>0</v>
      </c>
      <c r="BD155" s="5"/>
      <c r="BE155" s="5">
        <f t="shared" si="1228"/>
        <v>0</v>
      </c>
      <c r="BF155" s="5"/>
      <c r="BG155" s="5">
        <f t="shared" si="1229"/>
        <v>0</v>
      </c>
      <c r="BH155" s="5"/>
      <c r="BI155" s="5">
        <f t="shared" si="1230"/>
        <v>0</v>
      </c>
      <c r="BJ155" s="5"/>
      <c r="BK155" s="5">
        <f t="shared" si="1231"/>
        <v>0</v>
      </c>
      <c r="BL155" s="5"/>
      <c r="BM155" s="5">
        <f t="shared" si="1232"/>
        <v>0</v>
      </c>
      <c r="BN155" s="5"/>
      <c r="BO155" s="5">
        <f t="shared" si="1233"/>
        <v>0</v>
      </c>
      <c r="BP155" s="5"/>
      <c r="BQ155" s="5">
        <f t="shared" si="1234"/>
        <v>0</v>
      </c>
      <c r="BR155" s="5"/>
      <c r="BS155" s="5">
        <f t="shared" si="1235"/>
        <v>0</v>
      </c>
      <c r="BT155" s="5"/>
      <c r="BU155" s="5">
        <f t="shared" si="1236"/>
        <v>0</v>
      </c>
      <c r="BV155" s="5"/>
      <c r="BW155" s="5">
        <f t="shared" si="1237"/>
        <v>0</v>
      </c>
      <c r="BX155" s="5"/>
      <c r="BY155" s="5">
        <f t="shared" si="1238"/>
        <v>0</v>
      </c>
      <c r="BZ155" s="5"/>
      <c r="CA155" s="5">
        <f t="shared" si="1239"/>
        <v>0</v>
      </c>
      <c r="CB155" s="5"/>
      <c r="CC155" s="5">
        <f t="shared" si="1240"/>
        <v>0</v>
      </c>
      <c r="CD155" s="5"/>
      <c r="CE155" s="5">
        <f t="shared" si="1241"/>
        <v>0</v>
      </c>
      <c r="CF155" s="132"/>
      <c r="CG155" s="5">
        <f t="shared" si="1242"/>
        <v>0</v>
      </c>
      <c r="CH155" s="5"/>
      <c r="CI155" s="5">
        <f t="shared" si="1243"/>
        <v>0</v>
      </c>
      <c r="CJ155" s="5"/>
      <c r="CK155" s="5">
        <f t="shared" si="1244"/>
        <v>0</v>
      </c>
      <c r="CL155" s="5"/>
      <c r="CM155" s="5">
        <f t="shared" si="1245"/>
        <v>0</v>
      </c>
      <c r="CN155" s="5"/>
      <c r="CO155" s="5">
        <f t="shared" si="1246"/>
        <v>0</v>
      </c>
      <c r="CP155" s="11"/>
      <c r="CQ155" s="5">
        <f t="shared" si="1247"/>
        <v>0</v>
      </c>
      <c r="CR155" s="5"/>
      <c r="CS155" s="5">
        <f t="shared" si="1248"/>
        <v>0</v>
      </c>
      <c r="CT155" s="5"/>
      <c r="CU155" s="5">
        <f t="shared" si="1249"/>
        <v>0</v>
      </c>
      <c r="CV155" s="5"/>
      <c r="CW155" s="5">
        <f t="shared" si="1250"/>
        <v>0</v>
      </c>
      <c r="CX155" s="5"/>
      <c r="CY155" s="5">
        <f t="shared" si="1251"/>
        <v>0</v>
      </c>
      <c r="CZ155" s="5"/>
      <c r="DA155" s="5">
        <f t="shared" si="1252"/>
        <v>0</v>
      </c>
      <c r="DB155" s="5"/>
      <c r="DC155" s="5">
        <f t="shared" si="1253"/>
        <v>0</v>
      </c>
      <c r="DD155" s="5"/>
      <c r="DE155" s="5">
        <f t="shared" si="1254"/>
        <v>0</v>
      </c>
      <c r="DF155" s="5"/>
      <c r="DG155" s="5">
        <f t="shared" si="1255"/>
        <v>0</v>
      </c>
      <c r="DH155" s="5"/>
      <c r="DI155" s="5">
        <f t="shared" si="1256"/>
        <v>0</v>
      </c>
      <c r="DJ155" s="5"/>
      <c r="DK155" s="5">
        <f t="shared" si="1257"/>
        <v>0</v>
      </c>
      <c r="DL155" s="5"/>
      <c r="DM155" s="5">
        <f t="shared" si="1258"/>
        <v>0</v>
      </c>
      <c r="DN155" s="11"/>
      <c r="DO155" s="5">
        <f t="shared" si="1259"/>
        <v>0</v>
      </c>
      <c r="DP155" s="5"/>
      <c r="DQ155" s="5">
        <f t="shared" si="1260"/>
        <v>0</v>
      </c>
      <c r="DR155" s="5"/>
      <c r="DS155" s="5">
        <f t="shared" si="1261"/>
        <v>0</v>
      </c>
      <c r="DT155" s="5"/>
      <c r="DU155" s="5">
        <f t="shared" si="1262"/>
        <v>0</v>
      </c>
      <c r="DV155" s="5"/>
      <c r="DW155" s="5">
        <f t="shared" si="1263"/>
        <v>0</v>
      </c>
      <c r="DX155" s="11"/>
      <c r="DY155" s="5">
        <f t="shared" si="1264"/>
        <v>0</v>
      </c>
      <c r="DZ155" s="5"/>
      <c r="EA155" s="5">
        <f t="shared" si="1265"/>
        <v>0</v>
      </c>
      <c r="EB155" s="5"/>
      <c r="EC155" s="5">
        <f t="shared" si="1266"/>
        <v>0</v>
      </c>
      <c r="ED155" s="5"/>
      <c r="EE155" s="5">
        <f t="shared" si="767"/>
        <v>0</v>
      </c>
      <c r="EF155" s="107"/>
      <c r="EG155" s="106">
        <f t="shared" si="1201"/>
        <v>0</v>
      </c>
      <c r="EH155" s="108">
        <f t="shared" si="1202"/>
        <v>0</v>
      </c>
      <c r="EI155" s="108">
        <f t="shared" si="1202"/>
        <v>0</v>
      </c>
    </row>
    <row r="156" spans="1:139" s="17" customFormat="1" ht="30" x14ac:dyDescent="0.25">
      <c r="A156" s="19"/>
      <c r="B156" s="19">
        <v>106</v>
      </c>
      <c r="C156" s="10" t="s">
        <v>304</v>
      </c>
      <c r="D156" s="9">
        <v>11480</v>
      </c>
      <c r="E156" s="4">
        <v>3.24</v>
      </c>
      <c r="F156" s="6">
        <v>1</v>
      </c>
      <c r="G156" s="6"/>
      <c r="H156" s="9">
        <v>1.4</v>
      </c>
      <c r="I156" s="9">
        <v>1.68</v>
      </c>
      <c r="J156" s="9">
        <v>2.23</v>
      </c>
      <c r="K156" s="9">
        <v>2.57</v>
      </c>
      <c r="L156" s="5"/>
      <c r="M156" s="5">
        <f t="shared" si="1203"/>
        <v>0</v>
      </c>
      <c r="N156" s="5"/>
      <c r="O156" s="5">
        <f t="shared" si="1208"/>
        <v>0</v>
      </c>
      <c r="P156" s="11"/>
      <c r="Q156" s="5">
        <f t="shared" si="1209"/>
        <v>0</v>
      </c>
      <c r="R156" s="5"/>
      <c r="S156" s="5">
        <f t="shared" si="1210"/>
        <v>0</v>
      </c>
      <c r="T156" s="11"/>
      <c r="U156" s="11">
        <f t="shared" si="1211"/>
        <v>0</v>
      </c>
      <c r="V156" s="5"/>
      <c r="W156" s="5">
        <f t="shared" si="1204"/>
        <v>0</v>
      </c>
      <c r="X156" s="5"/>
      <c r="Y156" s="5">
        <f t="shared" si="1212"/>
        <v>0</v>
      </c>
      <c r="Z156" s="5"/>
      <c r="AA156" s="5">
        <f t="shared" si="1213"/>
        <v>0</v>
      </c>
      <c r="AB156" s="5"/>
      <c r="AC156" s="5">
        <f t="shared" si="1214"/>
        <v>0</v>
      </c>
      <c r="AD156" s="11"/>
      <c r="AE156" s="5">
        <f t="shared" si="1215"/>
        <v>0</v>
      </c>
      <c r="AF156" s="5"/>
      <c r="AG156" s="5">
        <f t="shared" si="1216"/>
        <v>0</v>
      </c>
      <c r="AH156" s="11"/>
      <c r="AI156" s="11">
        <f t="shared" si="1217"/>
        <v>0</v>
      </c>
      <c r="AJ156" s="5"/>
      <c r="AK156" s="5">
        <f t="shared" si="1218"/>
        <v>0</v>
      </c>
      <c r="AL156" s="5"/>
      <c r="AM156" s="5">
        <f t="shared" si="1219"/>
        <v>0</v>
      </c>
      <c r="AN156" s="5"/>
      <c r="AO156" s="5">
        <f t="shared" si="1220"/>
        <v>0</v>
      </c>
      <c r="AP156" s="5"/>
      <c r="AQ156" s="5">
        <f t="shared" si="1221"/>
        <v>0</v>
      </c>
      <c r="AR156" s="5"/>
      <c r="AS156" s="5">
        <f t="shared" si="1222"/>
        <v>0</v>
      </c>
      <c r="AT156" s="5"/>
      <c r="AU156" s="5">
        <f t="shared" si="1223"/>
        <v>0</v>
      </c>
      <c r="AV156" s="5"/>
      <c r="AW156" s="5">
        <f t="shared" si="1224"/>
        <v>0</v>
      </c>
      <c r="AX156" s="5"/>
      <c r="AY156" s="5">
        <f t="shared" si="1225"/>
        <v>0</v>
      </c>
      <c r="AZ156" s="5"/>
      <c r="BA156" s="5">
        <f t="shared" si="1226"/>
        <v>0</v>
      </c>
      <c r="BB156" s="5"/>
      <c r="BC156" s="5">
        <f t="shared" si="1227"/>
        <v>0</v>
      </c>
      <c r="BD156" s="5"/>
      <c r="BE156" s="5">
        <f t="shared" si="1228"/>
        <v>0</v>
      </c>
      <c r="BF156" s="5"/>
      <c r="BG156" s="5">
        <f t="shared" si="1229"/>
        <v>0</v>
      </c>
      <c r="BH156" s="5"/>
      <c r="BI156" s="5">
        <f t="shared" si="1230"/>
        <v>0</v>
      </c>
      <c r="BJ156" s="5"/>
      <c r="BK156" s="5">
        <f t="shared" si="1231"/>
        <v>0</v>
      </c>
      <c r="BL156" s="5"/>
      <c r="BM156" s="5">
        <f t="shared" si="1232"/>
        <v>0</v>
      </c>
      <c r="BN156" s="5"/>
      <c r="BO156" s="5">
        <f t="shared" si="1233"/>
        <v>0</v>
      </c>
      <c r="BP156" s="5"/>
      <c r="BQ156" s="5">
        <f t="shared" si="1234"/>
        <v>0</v>
      </c>
      <c r="BR156" s="5"/>
      <c r="BS156" s="5">
        <f t="shared" si="1235"/>
        <v>0</v>
      </c>
      <c r="BT156" s="5"/>
      <c r="BU156" s="5">
        <f t="shared" si="1236"/>
        <v>0</v>
      </c>
      <c r="BV156" s="5"/>
      <c r="BW156" s="5">
        <f t="shared" si="1237"/>
        <v>0</v>
      </c>
      <c r="BX156" s="5"/>
      <c r="BY156" s="5">
        <f t="shared" si="1238"/>
        <v>0</v>
      </c>
      <c r="BZ156" s="5"/>
      <c r="CA156" s="5">
        <f t="shared" si="1239"/>
        <v>0</v>
      </c>
      <c r="CB156" s="5"/>
      <c r="CC156" s="5">
        <f t="shared" si="1240"/>
        <v>0</v>
      </c>
      <c r="CD156" s="5"/>
      <c r="CE156" s="5">
        <f t="shared" si="1241"/>
        <v>0</v>
      </c>
      <c r="CF156" s="133"/>
      <c r="CG156" s="5">
        <f t="shared" si="1242"/>
        <v>0</v>
      </c>
      <c r="CH156" s="5"/>
      <c r="CI156" s="5">
        <f t="shared" si="1243"/>
        <v>0</v>
      </c>
      <c r="CJ156" s="5"/>
      <c r="CK156" s="5">
        <f t="shared" si="1244"/>
        <v>0</v>
      </c>
      <c r="CL156" s="5"/>
      <c r="CM156" s="5">
        <f t="shared" si="1245"/>
        <v>0</v>
      </c>
      <c r="CN156" s="5"/>
      <c r="CO156" s="5">
        <f t="shared" si="1246"/>
        <v>0</v>
      </c>
      <c r="CP156" s="11"/>
      <c r="CQ156" s="5">
        <f t="shared" si="1247"/>
        <v>0</v>
      </c>
      <c r="CR156" s="5"/>
      <c r="CS156" s="5">
        <f t="shared" si="1248"/>
        <v>0</v>
      </c>
      <c r="CT156" s="5"/>
      <c r="CU156" s="5">
        <f t="shared" si="1249"/>
        <v>0</v>
      </c>
      <c r="CV156" s="5"/>
      <c r="CW156" s="5">
        <f t="shared" si="1250"/>
        <v>0</v>
      </c>
      <c r="CX156" s="5"/>
      <c r="CY156" s="5">
        <f t="shared" si="1251"/>
        <v>0</v>
      </c>
      <c r="CZ156" s="5"/>
      <c r="DA156" s="5">
        <f t="shared" si="1252"/>
        <v>0</v>
      </c>
      <c r="DB156" s="5"/>
      <c r="DC156" s="5">
        <f t="shared" si="1253"/>
        <v>0</v>
      </c>
      <c r="DD156" s="5"/>
      <c r="DE156" s="5">
        <f t="shared" si="1254"/>
        <v>0</v>
      </c>
      <c r="DF156" s="5"/>
      <c r="DG156" s="5">
        <f t="shared" si="1255"/>
        <v>0</v>
      </c>
      <c r="DH156" s="5"/>
      <c r="DI156" s="5">
        <f t="shared" si="1256"/>
        <v>0</v>
      </c>
      <c r="DJ156" s="5"/>
      <c r="DK156" s="5">
        <f t="shared" si="1257"/>
        <v>0</v>
      </c>
      <c r="DL156" s="5"/>
      <c r="DM156" s="5">
        <f t="shared" si="1258"/>
        <v>0</v>
      </c>
      <c r="DN156" s="11"/>
      <c r="DO156" s="5">
        <f t="shared" si="1259"/>
        <v>0</v>
      </c>
      <c r="DP156" s="5"/>
      <c r="DQ156" s="5">
        <f t="shared" si="1260"/>
        <v>0</v>
      </c>
      <c r="DR156" s="5"/>
      <c r="DS156" s="5">
        <f t="shared" si="1261"/>
        <v>0</v>
      </c>
      <c r="DT156" s="5"/>
      <c r="DU156" s="5">
        <f t="shared" si="1262"/>
        <v>0</v>
      </c>
      <c r="DV156" s="5"/>
      <c r="DW156" s="5">
        <f t="shared" si="1263"/>
        <v>0</v>
      </c>
      <c r="DX156" s="11"/>
      <c r="DY156" s="5">
        <f t="shared" si="1264"/>
        <v>0</v>
      </c>
      <c r="DZ156" s="5"/>
      <c r="EA156" s="5">
        <f t="shared" si="1265"/>
        <v>0</v>
      </c>
      <c r="EB156" s="5"/>
      <c r="EC156" s="5">
        <f t="shared" si="1266"/>
        <v>0</v>
      </c>
      <c r="ED156" s="5"/>
      <c r="EE156" s="5">
        <f t="shared" si="767"/>
        <v>0</v>
      </c>
      <c r="EF156" s="107"/>
      <c r="EG156" s="106">
        <f t="shared" si="1201"/>
        <v>0</v>
      </c>
      <c r="EH156" s="108">
        <f t="shared" si="1202"/>
        <v>0</v>
      </c>
      <c r="EI156" s="108">
        <f t="shared" si="1202"/>
        <v>0</v>
      </c>
    </row>
    <row r="157" spans="1:139" s="17" customFormat="1" ht="30" x14ac:dyDescent="0.25">
      <c r="A157" s="19"/>
      <c r="B157" s="19">
        <v>107</v>
      </c>
      <c r="C157" s="10" t="s">
        <v>305</v>
      </c>
      <c r="D157" s="9">
        <v>11480</v>
      </c>
      <c r="E157" s="4">
        <v>1.7</v>
      </c>
      <c r="F157" s="6">
        <v>1</v>
      </c>
      <c r="G157" s="6"/>
      <c r="H157" s="9"/>
      <c r="I157" s="9"/>
      <c r="J157" s="9"/>
      <c r="K157" s="9"/>
      <c r="L157" s="5"/>
      <c r="M157" s="5">
        <f t="shared" si="1203"/>
        <v>0</v>
      </c>
      <c r="N157" s="5"/>
      <c r="O157" s="5">
        <f t="shared" si="1208"/>
        <v>0</v>
      </c>
      <c r="P157" s="11"/>
      <c r="Q157" s="5">
        <f t="shared" si="1209"/>
        <v>0</v>
      </c>
      <c r="R157" s="5"/>
      <c r="S157" s="5">
        <f t="shared" si="1210"/>
        <v>0</v>
      </c>
      <c r="T157" s="11"/>
      <c r="U157" s="11">
        <f t="shared" si="1211"/>
        <v>0</v>
      </c>
      <c r="V157" s="5"/>
      <c r="W157" s="5">
        <f t="shared" si="1204"/>
        <v>0</v>
      </c>
      <c r="X157" s="5"/>
      <c r="Y157" s="5">
        <f t="shared" si="1212"/>
        <v>0</v>
      </c>
      <c r="Z157" s="5"/>
      <c r="AA157" s="5">
        <f t="shared" si="1213"/>
        <v>0</v>
      </c>
      <c r="AB157" s="5"/>
      <c r="AC157" s="5">
        <f t="shared" si="1214"/>
        <v>0</v>
      </c>
      <c r="AD157" s="11"/>
      <c r="AE157" s="5">
        <f t="shared" si="1215"/>
        <v>0</v>
      </c>
      <c r="AF157" s="5"/>
      <c r="AG157" s="5">
        <f t="shared" si="1216"/>
        <v>0</v>
      </c>
      <c r="AH157" s="11"/>
      <c r="AI157" s="11">
        <f t="shared" si="1217"/>
        <v>0</v>
      </c>
      <c r="AJ157" s="5"/>
      <c r="AK157" s="5">
        <f t="shared" si="1218"/>
        <v>0</v>
      </c>
      <c r="AL157" s="5"/>
      <c r="AM157" s="5">
        <f t="shared" si="1219"/>
        <v>0</v>
      </c>
      <c r="AN157" s="5"/>
      <c r="AO157" s="5">
        <f t="shared" si="1220"/>
        <v>0</v>
      </c>
      <c r="AP157" s="5"/>
      <c r="AQ157" s="5">
        <f t="shared" si="1221"/>
        <v>0</v>
      </c>
      <c r="AR157" s="5"/>
      <c r="AS157" s="5">
        <f t="shared" si="1222"/>
        <v>0</v>
      </c>
      <c r="AT157" s="5"/>
      <c r="AU157" s="5">
        <f t="shared" si="1223"/>
        <v>0</v>
      </c>
      <c r="AV157" s="5"/>
      <c r="AW157" s="5">
        <f t="shared" si="1224"/>
        <v>0</v>
      </c>
      <c r="AX157" s="5"/>
      <c r="AY157" s="5">
        <f t="shared" si="1225"/>
        <v>0</v>
      </c>
      <c r="AZ157" s="5"/>
      <c r="BA157" s="5">
        <f t="shared" si="1226"/>
        <v>0</v>
      </c>
      <c r="BB157" s="5"/>
      <c r="BC157" s="5">
        <f t="shared" si="1227"/>
        <v>0</v>
      </c>
      <c r="BD157" s="5"/>
      <c r="BE157" s="5">
        <f t="shared" si="1228"/>
        <v>0</v>
      </c>
      <c r="BF157" s="5"/>
      <c r="BG157" s="5">
        <f t="shared" si="1229"/>
        <v>0</v>
      </c>
      <c r="BH157" s="5"/>
      <c r="BI157" s="5">
        <f t="shared" si="1230"/>
        <v>0</v>
      </c>
      <c r="BJ157" s="5"/>
      <c r="BK157" s="5">
        <f t="shared" si="1231"/>
        <v>0</v>
      </c>
      <c r="BL157" s="5"/>
      <c r="BM157" s="5">
        <f t="shared" si="1232"/>
        <v>0</v>
      </c>
      <c r="BN157" s="5"/>
      <c r="BO157" s="5">
        <f t="shared" si="1233"/>
        <v>0</v>
      </c>
      <c r="BP157" s="5"/>
      <c r="BQ157" s="5">
        <f t="shared" si="1234"/>
        <v>0</v>
      </c>
      <c r="BR157" s="5"/>
      <c r="BS157" s="5">
        <f t="shared" si="1235"/>
        <v>0</v>
      </c>
      <c r="BT157" s="5"/>
      <c r="BU157" s="5">
        <f t="shared" si="1236"/>
        <v>0</v>
      </c>
      <c r="BV157" s="5"/>
      <c r="BW157" s="5">
        <f t="shared" si="1237"/>
        <v>0</v>
      </c>
      <c r="BX157" s="5"/>
      <c r="BY157" s="5">
        <f t="shared" si="1238"/>
        <v>0</v>
      </c>
      <c r="BZ157" s="5"/>
      <c r="CA157" s="5">
        <f t="shared" si="1239"/>
        <v>0</v>
      </c>
      <c r="CB157" s="5"/>
      <c r="CC157" s="5">
        <f t="shared" si="1240"/>
        <v>0</v>
      </c>
      <c r="CD157" s="5"/>
      <c r="CE157" s="5">
        <f t="shared" si="1241"/>
        <v>0</v>
      </c>
      <c r="CF157" s="133"/>
      <c r="CG157" s="5">
        <f t="shared" si="1242"/>
        <v>0</v>
      </c>
      <c r="CH157" s="5"/>
      <c r="CI157" s="5">
        <f t="shared" si="1243"/>
        <v>0</v>
      </c>
      <c r="CJ157" s="5"/>
      <c r="CK157" s="5">
        <f t="shared" si="1244"/>
        <v>0</v>
      </c>
      <c r="CL157" s="5"/>
      <c r="CM157" s="5">
        <f t="shared" si="1245"/>
        <v>0</v>
      </c>
      <c r="CN157" s="5"/>
      <c r="CO157" s="5">
        <f t="shared" si="1246"/>
        <v>0</v>
      </c>
      <c r="CP157" s="11"/>
      <c r="CQ157" s="5">
        <f t="shared" si="1247"/>
        <v>0</v>
      </c>
      <c r="CR157" s="5"/>
      <c r="CS157" s="5">
        <f t="shared" si="1248"/>
        <v>0</v>
      </c>
      <c r="CT157" s="5"/>
      <c r="CU157" s="5">
        <f t="shared" si="1249"/>
        <v>0</v>
      </c>
      <c r="CV157" s="5"/>
      <c r="CW157" s="5">
        <f t="shared" si="1250"/>
        <v>0</v>
      </c>
      <c r="CX157" s="5"/>
      <c r="CY157" s="5">
        <f t="shared" si="1251"/>
        <v>0</v>
      </c>
      <c r="CZ157" s="5"/>
      <c r="DA157" s="5">
        <f t="shared" si="1252"/>
        <v>0</v>
      </c>
      <c r="DB157" s="5"/>
      <c r="DC157" s="5">
        <f t="shared" si="1253"/>
        <v>0</v>
      </c>
      <c r="DD157" s="5"/>
      <c r="DE157" s="5">
        <f t="shared" si="1254"/>
        <v>0</v>
      </c>
      <c r="DF157" s="5"/>
      <c r="DG157" s="5">
        <f t="shared" si="1255"/>
        <v>0</v>
      </c>
      <c r="DH157" s="5"/>
      <c r="DI157" s="5">
        <f t="shared" si="1256"/>
        <v>0</v>
      </c>
      <c r="DJ157" s="5"/>
      <c r="DK157" s="5">
        <f t="shared" si="1257"/>
        <v>0</v>
      </c>
      <c r="DL157" s="5"/>
      <c r="DM157" s="5">
        <f t="shared" si="1258"/>
        <v>0</v>
      </c>
      <c r="DN157" s="11"/>
      <c r="DO157" s="5">
        <f t="shared" si="1259"/>
        <v>0</v>
      </c>
      <c r="DP157" s="5"/>
      <c r="DQ157" s="5">
        <f t="shared" si="1260"/>
        <v>0</v>
      </c>
      <c r="DR157" s="5"/>
      <c r="DS157" s="5">
        <f t="shared" si="1261"/>
        <v>0</v>
      </c>
      <c r="DT157" s="5"/>
      <c r="DU157" s="5">
        <f t="shared" si="1262"/>
        <v>0</v>
      </c>
      <c r="DV157" s="5"/>
      <c r="DW157" s="5">
        <f t="shared" si="1263"/>
        <v>0</v>
      </c>
      <c r="DX157" s="11"/>
      <c r="DY157" s="5">
        <f t="shared" si="1264"/>
        <v>0</v>
      </c>
      <c r="DZ157" s="5"/>
      <c r="EA157" s="5">
        <f t="shared" si="1265"/>
        <v>0</v>
      </c>
      <c r="EB157" s="5"/>
      <c r="EC157" s="5">
        <f t="shared" si="1266"/>
        <v>0</v>
      </c>
      <c r="ED157" s="5"/>
      <c r="EE157" s="5">
        <f t="shared" si="767"/>
        <v>0</v>
      </c>
      <c r="EF157" s="107"/>
      <c r="EG157" s="106">
        <f t="shared" si="1201"/>
        <v>0</v>
      </c>
      <c r="EH157" s="108">
        <f t="shared" si="1202"/>
        <v>0</v>
      </c>
      <c r="EI157" s="108">
        <f t="shared" si="1202"/>
        <v>0</v>
      </c>
    </row>
    <row r="158" spans="1:139" s="17" customFormat="1" ht="30" x14ac:dyDescent="0.25">
      <c r="A158" s="19"/>
      <c r="B158" s="19">
        <v>108</v>
      </c>
      <c r="C158" s="8" t="s">
        <v>306</v>
      </c>
      <c r="D158" s="9">
        <v>11480</v>
      </c>
      <c r="E158" s="4">
        <v>2.06</v>
      </c>
      <c r="F158" s="6">
        <v>1</v>
      </c>
      <c r="G158" s="6"/>
      <c r="H158" s="9">
        <v>1.4</v>
      </c>
      <c r="I158" s="9">
        <v>1.68</v>
      </c>
      <c r="J158" s="9">
        <v>2.23</v>
      </c>
      <c r="K158" s="9">
        <v>2.57</v>
      </c>
      <c r="L158" s="5"/>
      <c r="M158" s="5">
        <f t="shared" si="1203"/>
        <v>0</v>
      </c>
      <c r="N158" s="5"/>
      <c r="O158" s="5">
        <f t="shared" si="1208"/>
        <v>0</v>
      </c>
      <c r="P158" s="11"/>
      <c r="Q158" s="5">
        <f t="shared" si="1209"/>
        <v>0</v>
      </c>
      <c r="R158" s="5"/>
      <c r="S158" s="5">
        <f t="shared" si="1210"/>
        <v>0</v>
      </c>
      <c r="T158" s="11"/>
      <c r="U158" s="11">
        <f t="shared" si="1211"/>
        <v>0</v>
      </c>
      <c r="V158" s="5"/>
      <c r="W158" s="5">
        <f t="shared" si="1204"/>
        <v>0</v>
      </c>
      <c r="X158" s="5"/>
      <c r="Y158" s="5">
        <f t="shared" si="1212"/>
        <v>0</v>
      </c>
      <c r="Z158" s="5"/>
      <c r="AA158" s="5">
        <f t="shared" si="1213"/>
        <v>0</v>
      </c>
      <c r="AB158" s="5"/>
      <c r="AC158" s="5">
        <f t="shared" si="1214"/>
        <v>0</v>
      </c>
      <c r="AD158" s="11"/>
      <c r="AE158" s="5">
        <f t="shared" si="1215"/>
        <v>0</v>
      </c>
      <c r="AF158" s="5"/>
      <c r="AG158" s="5">
        <f t="shared" si="1216"/>
        <v>0</v>
      </c>
      <c r="AH158" s="11"/>
      <c r="AI158" s="11">
        <f t="shared" si="1217"/>
        <v>0</v>
      </c>
      <c r="AJ158" s="5"/>
      <c r="AK158" s="5">
        <f t="shared" si="1218"/>
        <v>0</v>
      </c>
      <c r="AL158" s="5"/>
      <c r="AM158" s="5">
        <f t="shared" si="1219"/>
        <v>0</v>
      </c>
      <c r="AN158" s="5"/>
      <c r="AO158" s="5">
        <f t="shared" si="1220"/>
        <v>0</v>
      </c>
      <c r="AP158" s="5"/>
      <c r="AQ158" s="5">
        <f t="shared" si="1221"/>
        <v>0</v>
      </c>
      <c r="AR158" s="5"/>
      <c r="AS158" s="5">
        <f t="shared" si="1222"/>
        <v>0</v>
      </c>
      <c r="AT158" s="5"/>
      <c r="AU158" s="5">
        <f t="shared" si="1223"/>
        <v>0</v>
      </c>
      <c r="AV158" s="5"/>
      <c r="AW158" s="5">
        <f t="shared" si="1224"/>
        <v>0</v>
      </c>
      <c r="AX158" s="5"/>
      <c r="AY158" s="5">
        <f t="shared" si="1225"/>
        <v>0</v>
      </c>
      <c r="AZ158" s="5"/>
      <c r="BA158" s="5">
        <f t="shared" si="1226"/>
        <v>0</v>
      </c>
      <c r="BB158" s="5"/>
      <c r="BC158" s="5">
        <f t="shared" si="1227"/>
        <v>0</v>
      </c>
      <c r="BD158" s="5"/>
      <c r="BE158" s="5">
        <f t="shared" si="1228"/>
        <v>0</v>
      </c>
      <c r="BF158" s="5"/>
      <c r="BG158" s="5">
        <f t="shared" si="1229"/>
        <v>0</v>
      </c>
      <c r="BH158" s="5"/>
      <c r="BI158" s="5">
        <f t="shared" si="1230"/>
        <v>0</v>
      </c>
      <c r="BJ158" s="5"/>
      <c r="BK158" s="5">
        <f t="shared" si="1231"/>
        <v>0</v>
      </c>
      <c r="BL158" s="5"/>
      <c r="BM158" s="5">
        <f t="shared" si="1232"/>
        <v>0</v>
      </c>
      <c r="BN158" s="5"/>
      <c r="BO158" s="5">
        <f t="shared" si="1233"/>
        <v>0</v>
      </c>
      <c r="BP158" s="5"/>
      <c r="BQ158" s="5">
        <f t="shared" si="1234"/>
        <v>0</v>
      </c>
      <c r="BR158" s="5"/>
      <c r="BS158" s="5">
        <f t="shared" si="1235"/>
        <v>0</v>
      </c>
      <c r="BT158" s="5"/>
      <c r="BU158" s="5">
        <f t="shared" si="1236"/>
        <v>0</v>
      </c>
      <c r="BV158" s="5"/>
      <c r="BW158" s="5">
        <f t="shared" si="1237"/>
        <v>0</v>
      </c>
      <c r="BX158" s="5"/>
      <c r="BY158" s="5">
        <f t="shared" si="1238"/>
        <v>0</v>
      </c>
      <c r="BZ158" s="5"/>
      <c r="CA158" s="5">
        <f t="shared" si="1239"/>
        <v>0</v>
      </c>
      <c r="CB158" s="5"/>
      <c r="CC158" s="5">
        <f t="shared" si="1240"/>
        <v>0</v>
      </c>
      <c r="CD158" s="5"/>
      <c r="CE158" s="5">
        <f t="shared" si="1241"/>
        <v>0</v>
      </c>
      <c r="CF158" s="132"/>
      <c r="CG158" s="5">
        <f t="shared" si="1242"/>
        <v>0</v>
      </c>
      <c r="CH158" s="5"/>
      <c r="CI158" s="5">
        <f t="shared" si="1243"/>
        <v>0</v>
      </c>
      <c r="CJ158" s="5"/>
      <c r="CK158" s="5">
        <f t="shared" si="1244"/>
        <v>0</v>
      </c>
      <c r="CL158" s="5"/>
      <c r="CM158" s="5">
        <f t="shared" si="1245"/>
        <v>0</v>
      </c>
      <c r="CN158" s="5"/>
      <c r="CO158" s="5">
        <f t="shared" si="1246"/>
        <v>0</v>
      </c>
      <c r="CP158" s="11"/>
      <c r="CQ158" s="5">
        <f t="shared" si="1247"/>
        <v>0</v>
      </c>
      <c r="CR158" s="5"/>
      <c r="CS158" s="5">
        <f t="shared" si="1248"/>
        <v>0</v>
      </c>
      <c r="CT158" s="5"/>
      <c r="CU158" s="5">
        <f t="shared" si="1249"/>
        <v>0</v>
      </c>
      <c r="CV158" s="5"/>
      <c r="CW158" s="5">
        <f t="shared" si="1250"/>
        <v>0</v>
      </c>
      <c r="CX158" s="5"/>
      <c r="CY158" s="5">
        <f t="shared" si="1251"/>
        <v>0</v>
      </c>
      <c r="CZ158" s="5"/>
      <c r="DA158" s="5">
        <f t="shared" si="1252"/>
        <v>0</v>
      </c>
      <c r="DB158" s="5"/>
      <c r="DC158" s="5">
        <f t="shared" si="1253"/>
        <v>0</v>
      </c>
      <c r="DD158" s="5"/>
      <c r="DE158" s="5">
        <f t="shared" si="1254"/>
        <v>0</v>
      </c>
      <c r="DF158" s="5"/>
      <c r="DG158" s="5">
        <f t="shared" si="1255"/>
        <v>0</v>
      </c>
      <c r="DH158" s="5"/>
      <c r="DI158" s="5">
        <f t="shared" si="1256"/>
        <v>0</v>
      </c>
      <c r="DJ158" s="5"/>
      <c r="DK158" s="5">
        <f t="shared" si="1257"/>
        <v>0</v>
      </c>
      <c r="DL158" s="5"/>
      <c r="DM158" s="5">
        <f t="shared" si="1258"/>
        <v>0</v>
      </c>
      <c r="DN158" s="11"/>
      <c r="DO158" s="5">
        <f t="shared" si="1259"/>
        <v>0</v>
      </c>
      <c r="DP158" s="5"/>
      <c r="DQ158" s="5">
        <f t="shared" si="1260"/>
        <v>0</v>
      </c>
      <c r="DR158" s="5"/>
      <c r="DS158" s="5">
        <f t="shared" si="1261"/>
        <v>0</v>
      </c>
      <c r="DT158" s="5"/>
      <c r="DU158" s="5">
        <f t="shared" si="1262"/>
        <v>0</v>
      </c>
      <c r="DV158" s="5"/>
      <c r="DW158" s="5">
        <f t="shared" si="1263"/>
        <v>0</v>
      </c>
      <c r="DX158" s="11"/>
      <c r="DY158" s="5">
        <f t="shared" si="1264"/>
        <v>0</v>
      </c>
      <c r="DZ158" s="5"/>
      <c r="EA158" s="5">
        <f t="shared" si="1265"/>
        <v>0</v>
      </c>
      <c r="EB158" s="5"/>
      <c r="EC158" s="5">
        <f t="shared" si="1266"/>
        <v>0</v>
      </c>
      <c r="ED158" s="5"/>
      <c r="EE158" s="5">
        <f t="shared" si="767"/>
        <v>0</v>
      </c>
      <c r="EF158" s="107"/>
      <c r="EG158" s="106">
        <f t="shared" si="1201"/>
        <v>0</v>
      </c>
      <c r="EH158" s="108">
        <f t="shared" si="1202"/>
        <v>0</v>
      </c>
      <c r="EI158" s="108">
        <f t="shared" si="1202"/>
        <v>0</v>
      </c>
    </row>
    <row r="159" spans="1:139" s="109" customFormat="1" ht="30" x14ac:dyDescent="0.25">
      <c r="A159" s="19"/>
      <c r="B159" s="19">
        <v>109</v>
      </c>
      <c r="C159" s="8" t="s">
        <v>307</v>
      </c>
      <c r="D159" s="9">
        <v>11480</v>
      </c>
      <c r="E159" s="4">
        <v>2.17</v>
      </c>
      <c r="F159" s="6">
        <v>1</v>
      </c>
      <c r="G159" s="6"/>
      <c r="H159" s="9">
        <v>1.4</v>
      </c>
      <c r="I159" s="9">
        <v>1.68</v>
      </c>
      <c r="J159" s="9">
        <v>2.23</v>
      </c>
      <c r="K159" s="9">
        <v>2.57</v>
      </c>
      <c r="L159" s="5"/>
      <c r="M159" s="5">
        <f t="shared" si="1203"/>
        <v>0</v>
      </c>
      <c r="N159" s="5"/>
      <c r="O159" s="5">
        <f t="shared" si="1208"/>
        <v>0</v>
      </c>
      <c r="P159" s="11"/>
      <c r="Q159" s="5">
        <f t="shared" si="1209"/>
        <v>0</v>
      </c>
      <c r="R159" s="5"/>
      <c r="S159" s="5">
        <f t="shared" si="1210"/>
        <v>0</v>
      </c>
      <c r="T159" s="11"/>
      <c r="U159" s="11">
        <f t="shared" si="1211"/>
        <v>0</v>
      </c>
      <c r="V159" s="5"/>
      <c r="W159" s="5">
        <f t="shared" si="1204"/>
        <v>0</v>
      </c>
      <c r="X159" s="5"/>
      <c r="Y159" s="5">
        <f t="shared" si="1212"/>
        <v>0</v>
      </c>
      <c r="Z159" s="5"/>
      <c r="AA159" s="5">
        <f t="shared" si="1213"/>
        <v>0</v>
      </c>
      <c r="AB159" s="5">
        <v>4</v>
      </c>
      <c r="AC159" s="5">
        <f t="shared" si="1214"/>
        <v>167405.95199999999</v>
      </c>
      <c r="AD159" s="11"/>
      <c r="AE159" s="5">
        <f t="shared" si="1215"/>
        <v>0</v>
      </c>
      <c r="AF159" s="5"/>
      <c r="AG159" s="5">
        <f t="shared" si="1216"/>
        <v>0</v>
      </c>
      <c r="AH159" s="11"/>
      <c r="AI159" s="11">
        <f t="shared" si="1217"/>
        <v>0</v>
      </c>
      <c r="AJ159" s="5"/>
      <c r="AK159" s="5">
        <f t="shared" si="1218"/>
        <v>0</v>
      </c>
      <c r="AL159" s="7"/>
      <c r="AM159" s="5">
        <f t="shared" si="1219"/>
        <v>0</v>
      </c>
      <c r="AN159" s="5"/>
      <c r="AO159" s="5">
        <f t="shared" si="1220"/>
        <v>0</v>
      </c>
      <c r="AP159" s="5"/>
      <c r="AQ159" s="5">
        <f t="shared" si="1221"/>
        <v>0</v>
      </c>
      <c r="AR159" s="5"/>
      <c r="AS159" s="5">
        <f t="shared" si="1222"/>
        <v>0</v>
      </c>
      <c r="AT159" s="5"/>
      <c r="AU159" s="5">
        <f t="shared" si="1223"/>
        <v>0</v>
      </c>
      <c r="AV159" s="5"/>
      <c r="AW159" s="5">
        <f t="shared" si="1224"/>
        <v>0</v>
      </c>
      <c r="AX159" s="5"/>
      <c r="AY159" s="5">
        <f t="shared" si="1225"/>
        <v>0</v>
      </c>
      <c r="AZ159" s="5"/>
      <c r="BA159" s="5">
        <f t="shared" si="1226"/>
        <v>0</v>
      </c>
      <c r="BB159" s="5"/>
      <c r="BC159" s="5">
        <f t="shared" si="1227"/>
        <v>0</v>
      </c>
      <c r="BD159" s="5"/>
      <c r="BE159" s="5">
        <f t="shared" si="1228"/>
        <v>0</v>
      </c>
      <c r="BF159" s="5"/>
      <c r="BG159" s="5">
        <f t="shared" si="1229"/>
        <v>0</v>
      </c>
      <c r="BH159" s="5"/>
      <c r="BI159" s="5">
        <f t="shared" si="1230"/>
        <v>0</v>
      </c>
      <c r="BJ159" s="5"/>
      <c r="BK159" s="5">
        <f t="shared" si="1231"/>
        <v>0</v>
      </c>
      <c r="BL159" s="5"/>
      <c r="BM159" s="5">
        <f t="shared" si="1232"/>
        <v>0</v>
      </c>
      <c r="BN159" s="5"/>
      <c r="BO159" s="5">
        <f t="shared" si="1233"/>
        <v>0</v>
      </c>
      <c r="BP159" s="5"/>
      <c r="BQ159" s="5">
        <f t="shared" si="1234"/>
        <v>0</v>
      </c>
      <c r="BR159" s="5"/>
      <c r="BS159" s="5">
        <f t="shared" si="1235"/>
        <v>0</v>
      </c>
      <c r="BT159" s="5"/>
      <c r="BU159" s="5">
        <f t="shared" si="1236"/>
        <v>0</v>
      </c>
      <c r="BV159" s="5"/>
      <c r="BW159" s="5">
        <f t="shared" si="1237"/>
        <v>0</v>
      </c>
      <c r="BX159" s="5"/>
      <c r="BY159" s="5">
        <f t="shared" si="1238"/>
        <v>0</v>
      </c>
      <c r="BZ159" s="5"/>
      <c r="CA159" s="5">
        <f t="shared" si="1239"/>
        <v>0</v>
      </c>
      <c r="CB159" s="5"/>
      <c r="CC159" s="5">
        <f t="shared" si="1240"/>
        <v>0</v>
      </c>
      <c r="CD159" s="5"/>
      <c r="CE159" s="5">
        <f t="shared" si="1241"/>
        <v>0</v>
      </c>
      <c r="CF159" s="132">
        <v>2</v>
      </c>
      <c r="CG159" s="5">
        <f t="shared" si="1242"/>
        <v>69752.479999999996</v>
      </c>
      <c r="CH159" s="5"/>
      <c r="CI159" s="5">
        <f t="shared" si="1243"/>
        <v>0</v>
      </c>
      <c r="CJ159" s="5"/>
      <c r="CK159" s="5">
        <f t="shared" si="1244"/>
        <v>0</v>
      </c>
      <c r="CL159" s="5"/>
      <c r="CM159" s="5">
        <f t="shared" si="1245"/>
        <v>0</v>
      </c>
      <c r="CN159" s="5"/>
      <c r="CO159" s="5">
        <f t="shared" si="1246"/>
        <v>0</v>
      </c>
      <c r="CP159" s="11"/>
      <c r="CQ159" s="5">
        <f t="shared" si="1247"/>
        <v>0</v>
      </c>
      <c r="CR159" s="5"/>
      <c r="CS159" s="5">
        <f t="shared" si="1248"/>
        <v>0</v>
      </c>
      <c r="CT159" s="5"/>
      <c r="CU159" s="5">
        <f t="shared" si="1249"/>
        <v>0</v>
      </c>
      <c r="CV159" s="5"/>
      <c r="CW159" s="5">
        <f t="shared" si="1250"/>
        <v>0</v>
      </c>
      <c r="CX159" s="5"/>
      <c r="CY159" s="5">
        <f t="shared" si="1251"/>
        <v>0</v>
      </c>
      <c r="CZ159" s="5"/>
      <c r="DA159" s="5">
        <f t="shared" si="1252"/>
        <v>0</v>
      </c>
      <c r="DB159" s="5"/>
      <c r="DC159" s="5">
        <f t="shared" si="1253"/>
        <v>0</v>
      </c>
      <c r="DD159" s="5"/>
      <c r="DE159" s="5">
        <f t="shared" si="1254"/>
        <v>0</v>
      </c>
      <c r="DF159" s="5"/>
      <c r="DG159" s="5">
        <f t="shared" si="1255"/>
        <v>0</v>
      </c>
      <c r="DH159" s="5"/>
      <c r="DI159" s="5">
        <f t="shared" si="1256"/>
        <v>0</v>
      </c>
      <c r="DJ159" s="5"/>
      <c r="DK159" s="5">
        <f t="shared" si="1257"/>
        <v>0</v>
      </c>
      <c r="DL159" s="5"/>
      <c r="DM159" s="5">
        <f t="shared" si="1258"/>
        <v>0</v>
      </c>
      <c r="DN159" s="11"/>
      <c r="DO159" s="5">
        <f t="shared" si="1259"/>
        <v>0</v>
      </c>
      <c r="DP159" s="5"/>
      <c r="DQ159" s="5">
        <f t="shared" si="1260"/>
        <v>0</v>
      </c>
      <c r="DR159" s="5"/>
      <c r="DS159" s="5">
        <f t="shared" si="1261"/>
        <v>0</v>
      </c>
      <c r="DT159" s="5"/>
      <c r="DU159" s="5">
        <f t="shared" si="1262"/>
        <v>0</v>
      </c>
      <c r="DV159" s="7"/>
      <c r="DW159" s="5">
        <f t="shared" si="1263"/>
        <v>0</v>
      </c>
      <c r="DX159" s="11"/>
      <c r="DY159" s="5">
        <f t="shared" si="1264"/>
        <v>0</v>
      </c>
      <c r="DZ159" s="5"/>
      <c r="EA159" s="5">
        <f t="shared" si="1265"/>
        <v>0</v>
      </c>
      <c r="EB159" s="5"/>
      <c r="EC159" s="5">
        <f t="shared" si="1266"/>
        <v>0</v>
      </c>
      <c r="ED159" s="5"/>
      <c r="EE159" s="5">
        <f t="shared" si="767"/>
        <v>0</v>
      </c>
      <c r="EF159" s="107"/>
      <c r="EG159" s="106">
        <f t="shared" si="1201"/>
        <v>0</v>
      </c>
      <c r="EH159" s="108">
        <f t="shared" si="1202"/>
        <v>6</v>
      </c>
      <c r="EI159" s="108">
        <f t="shared" si="1202"/>
        <v>237158.43199999997</v>
      </c>
    </row>
    <row r="160" spans="1:139" s="109" customFormat="1" ht="14.25" x14ac:dyDescent="0.2">
      <c r="A160" s="50">
        <v>33</v>
      </c>
      <c r="B160" s="50"/>
      <c r="C160" s="54" t="s">
        <v>308</v>
      </c>
      <c r="D160" s="55">
        <v>11480</v>
      </c>
      <c r="E160" s="51">
        <v>1.1000000000000001</v>
      </c>
      <c r="F160" s="46">
        <v>1</v>
      </c>
      <c r="G160" s="2"/>
      <c r="H160" s="55"/>
      <c r="I160" s="55"/>
      <c r="J160" s="55"/>
      <c r="K160" s="55">
        <v>2.57</v>
      </c>
      <c r="L160" s="7">
        <f>L161</f>
        <v>0</v>
      </c>
      <c r="M160" s="7">
        <f t="shared" ref="M160:DK160" si="1267">SUM(M161)</f>
        <v>0</v>
      </c>
      <c r="N160" s="7">
        <f t="shared" ref="N160" si="1268">N161</f>
        <v>0</v>
      </c>
      <c r="O160" s="7">
        <f>SUM(O161)</f>
        <v>0</v>
      </c>
      <c r="P160" s="40">
        <f t="shared" ref="P160" si="1269">P161</f>
        <v>0</v>
      </c>
      <c r="Q160" s="7">
        <f>SUM(Q161)</f>
        <v>0</v>
      </c>
      <c r="R160" s="7">
        <f t="shared" ref="R160" si="1270">R161</f>
        <v>0</v>
      </c>
      <c r="S160" s="7">
        <f>SUM(S161)</f>
        <v>0</v>
      </c>
      <c r="T160" s="52">
        <f t="shared" ref="T160" si="1271">T161</f>
        <v>0</v>
      </c>
      <c r="U160" s="52">
        <f>SUM(U161)</f>
        <v>0</v>
      </c>
      <c r="V160" s="7">
        <f t="shared" ref="V160" si="1272">V161</f>
        <v>0</v>
      </c>
      <c r="W160" s="7">
        <f t="shared" si="1267"/>
        <v>0</v>
      </c>
      <c r="X160" s="7">
        <f t="shared" ref="X160" si="1273">X161</f>
        <v>0</v>
      </c>
      <c r="Y160" s="7">
        <f t="shared" si="1267"/>
        <v>0</v>
      </c>
      <c r="Z160" s="7">
        <f t="shared" ref="Z160" si="1274">Z161</f>
        <v>0</v>
      </c>
      <c r="AA160" s="7">
        <f t="shared" si="1267"/>
        <v>0</v>
      </c>
      <c r="AB160" s="7">
        <f t="shared" ref="AB160" si="1275">AB161</f>
        <v>0</v>
      </c>
      <c r="AC160" s="7">
        <f t="shared" si="1267"/>
        <v>0</v>
      </c>
      <c r="AD160" s="40">
        <f t="shared" ref="AD160" si="1276">AD161</f>
        <v>0</v>
      </c>
      <c r="AE160" s="7">
        <f t="shared" si="1267"/>
        <v>0</v>
      </c>
      <c r="AF160" s="7">
        <f t="shared" ref="AF160" si="1277">AF161</f>
        <v>0</v>
      </c>
      <c r="AG160" s="7">
        <f t="shared" si="1267"/>
        <v>0</v>
      </c>
      <c r="AH160" s="52">
        <f t="shared" ref="AH160" si="1278">AH161</f>
        <v>0</v>
      </c>
      <c r="AI160" s="52">
        <f t="shared" ref="AI160" si="1279">SUM(AI161)</f>
        <v>0</v>
      </c>
      <c r="AJ160" s="7">
        <f t="shared" ref="AJ160" si="1280">AJ161</f>
        <v>0</v>
      </c>
      <c r="AK160" s="7">
        <f>SUM(AK161)</f>
        <v>0</v>
      </c>
      <c r="AL160" s="7">
        <f>SUM(AL161)</f>
        <v>0</v>
      </c>
      <c r="AM160" s="7">
        <f>SUM(AM161)</f>
        <v>0</v>
      </c>
      <c r="AN160" s="7">
        <f t="shared" ref="AN160" si="1281">AN161</f>
        <v>0</v>
      </c>
      <c r="AO160" s="7">
        <f t="shared" si="1267"/>
        <v>0</v>
      </c>
      <c r="AP160" s="7">
        <f t="shared" ref="AP160" si="1282">AP161</f>
        <v>0</v>
      </c>
      <c r="AQ160" s="7">
        <f t="shared" si="1267"/>
        <v>0</v>
      </c>
      <c r="AR160" s="7">
        <f t="shared" ref="AR160" si="1283">AR161</f>
        <v>0</v>
      </c>
      <c r="AS160" s="7">
        <f t="shared" si="1267"/>
        <v>0</v>
      </c>
      <c r="AT160" s="7">
        <f t="shared" ref="AT160" si="1284">AT161</f>
        <v>0</v>
      </c>
      <c r="AU160" s="7">
        <f>SUM(AU161)</f>
        <v>0</v>
      </c>
      <c r="AV160" s="7">
        <f t="shared" ref="AV160" si="1285">AV161</f>
        <v>0</v>
      </c>
      <c r="AW160" s="7">
        <f>SUM(AW161)</f>
        <v>0</v>
      </c>
      <c r="AX160" s="7">
        <f t="shared" ref="AX160" si="1286">AX161</f>
        <v>0</v>
      </c>
      <c r="AY160" s="7">
        <f>SUM(AY161)</f>
        <v>0</v>
      </c>
      <c r="AZ160" s="7">
        <f t="shared" ref="AZ160" si="1287">AZ161</f>
        <v>0</v>
      </c>
      <c r="BA160" s="7">
        <f>SUM(BA161)</f>
        <v>0</v>
      </c>
      <c r="BB160" s="7">
        <f t="shared" ref="BB160" si="1288">BB161</f>
        <v>0</v>
      </c>
      <c r="BC160" s="7">
        <f>SUM(BC161)</f>
        <v>0</v>
      </c>
      <c r="BD160" s="7">
        <f t="shared" ref="BD160" si="1289">BD161</f>
        <v>0</v>
      </c>
      <c r="BE160" s="7">
        <f>SUM(BE161)</f>
        <v>0</v>
      </c>
      <c r="BF160" s="7">
        <f t="shared" ref="BF160" si="1290">BF161</f>
        <v>0</v>
      </c>
      <c r="BG160" s="7">
        <f>SUM(BG161)</f>
        <v>0</v>
      </c>
      <c r="BH160" s="7">
        <f t="shared" ref="BH160" si="1291">BH161</f>
        <v>0</v>
      </c>
      <c r="BI160" s="7">
        <f>SUM(BI161)</f>
        <v>0</v>
      </c>
      <c r="BJ160" s="7">
        <f t="shared" ref="BJ160" si="1292">BJ161</f>
        <v>0</v>
      </c>
      <c r="BK160" s="7">
        <f>SUM(BK161)</f>
        <v>0</v>
      </c>
      <c r="BL160" s="7">
        <f t="shared" ref="BL160" si="1293">BL161</f>
        <v>0</v>
      </c>
      <c r="BM160" s="7">
        <f>SUM(BM161)</f>
        <v>0</v>
      </c>
      <c r="BN160" s="7">
        <f t="shared" ref="BN160" si="1294">BN161</f>
        <v>0</v>
      </c>
      <c r="BO160" s="7">
        <f>SUM(BO161)</f>
        <v>0</v>
      </c>
      <c r="BP160" s="7">
        <f t="shared" ref="BP160" si="1295">BP161</f>
        <v>0</v>
      </c>
      <c r="BQ160" s="7">
        <f>SUM(BQ161)</f>
        <v>0</v>
      </c>
      <c r="BR160" s="7">
        <f>BR161</f>
        <v>0</v>
      </c>
      <c r="BS160" s="7">
        <f>SUM(BS161)</f>
        <v>0</v>
      </c>
      <c r="BT160" s="7">
        <f t="shared" ref="BT160" si="1296">BT161</f>
        <v>0</v>
      </c>
      <c r="BU160" s="7">
        <f>SUM(BU161)</f>
        <v>0</v>
      </c>
      <c r="BV160" s="7">
        <f t="shared" ref="BV160" si="1297">BV161</f>
        <v>0</v>
      </c>
      <c r="BW160" s="7">
        <f>SUM(BW161)</f>
        <v>0</v>
      </c>
      <c r="BX160" s="7">
        <f t="shared" ref="BX160" si="1298">BX161</f>
        <v>0</v>
      </c>
      <c r="BY160" s="7">
        <f>SUM(BY161)</f>
        <v>0</v>
      </c>
      <c r="BZ160" s="7">
        <f t="shared" ref="BZ160" si="1299">BZ161</f>
        <v>0</v>
      </c>
      <c r="CA160" s="7">
        <f>SUM(CA161)</f>
        <v>0</v>
      </c>
      <c r="CB160" s="7">
        <f t="shared" ref="CB160" si="1300">CB161</f>
        <v>0</v>
      </c>
      <c r="CC160" s="7">
        <f>SUM(CC161)</f>
        <v>0</v>
      </c>
      <c r="CD160" s="7">
        <f t="shared" ref="CD160" si="1301">CD161</f>
        <v>0</v>
      </c>
      <c r="CE160" s="7">
        <f>SUM(CE161)</f>
        <v>0</v>
      </c>
      <c r="CF160" s="7">
        <f t="shared" ref="CF160" si="1302">CF161</f>
        <v>0</v>
      </c>
      <c r="CG160" s="7">
        <f>SUM(CG161)</f>
        <v>0</v>
      </c>
      <c r="CH160" s="7">
        <f t="shared" ref="CH160" si="1303">CH161</f>
        <v>0</v>
      </c>
      <c r="CI160" s="7">
        <f t="shared" si="1267"/>
        <v>0</v>
      </c>
      <c r="CJ160" s="7">
        <f t="shared" ref="CJ160" si="1304">CJ161</f>
        <v>0</v>
      </c>
      <c r="CK160" s="7">
        <f>SUM(CK161)</f>
        <v>0</v>
      </c>
      <c r="CL160" s="7">
        <f t="shared" ref="CL160" si="1305">CL161</f>
        <v>0</v>
      </c>
      <c r="CM160" s="7">
        <f>SUM(CM161)</f>
        <v>0</v>
      </c>
      <c r="CN160" s="7">
        <f t="shared" ref="CN160" si="1306">CN161</f>
        <v>0</v>
      </c>
      <c r="CO160" s="7">
        <f t="shared" si="1267"/>
        <v>0</v>
      </c>
      <c r="CP160" s="40">
        <f t="shared" ref="CP160" si="1307">CP161</f>
        <v>0</v>
      </c>
      <c r="CQ160" s="7">
        <f>SUM(CQ161)</f>
        <v>0</v>
      </c>
      <c r="CR160" s="7">
        <f t="shared" ref="CR160" si="1308">CR161</f>
        <v>0</v>
      </c>
      <c r="CS160" s="7">
        <f t="shared" si="1267"/>
        <v>0</v>
      </c>
      <c r="CT160" s="7">
        <f t="shared" ref="CT160" si="1309">CT161</f>
        <v>0</v>
      </c>
      <c r="CU160" s="7">
        <f>SUM(CU161)</f>
        <v>0</v>
      </c>
      <c r="CV160" s="7">
        <f t="shared" ref="CV160" si="1310">CV161</f>
        <v>0</v>
      </c>
      <c r="CW160" s="7">
        <f>SUM(CW161)</f>
        <v>0</v>
      </c>
      <c r="CX160" s="7">
        <f t="shared" ref="CX160" si="1311">CX161</f>
        <v>2</v>
      </c>
      <c r="CY160" s="7">
        <f t="shared" si="1267"/>
        <v>42430.080000000002</v>
      </c>
      <c r="CZ160" s="7">
        <f t="shared" ref="CZ160" si="1312">CZ161</f>
        <v>0</v>
      </c>
      <c r="DA160" s="7">
        <f t="shared" si="1267"/>
        <v>0</v>
      </c>
      <c r="DB160" s="7">
        <f t="shared" ref="DB160" si="1313">DB161</f>
        <v>0</v>
      </c>
      <c r="DC160" s="7">
        <f t="shared" si="1267"/>
        <v>0</v>
      </c>
      <c r="DD160" s="7">
        <f t="shared" ref="DD160" si="1314">DD161</f>
        <v>0</v>
      </c>
      <c r="DE160" s="7">
        <f t="shared" si="1267"/>
        <v>0</v>
      </c>
      <c r="DF160" s="7">
        <f t="shared" ref="DF160" si="1315">DF161</f>
        <v>0</v>
      </c>
      <c r="DG160" s="7">
        <f t="shared" si="1267"/>
        <v>0</v>
      </c>
      <c r="DH160" s="7">
        <f t="shared" ref="DH160" si="1316">DH161</f>
        <v>0</v>
      </c>
      <c r="DI160" s="7">
        <f t="shared" si="1267"/>
        <v>0</v>
      </c>
      <c r="DJ160" s="7">
        <f t="shared" ref="DJ160" si="1317">DJ161</f>
        <v>0</v>
      </c>
      <c r="DK160" s="7">
        <f t="shared" si="1267"/>
        <v>0</v>
      </c>
      <c r="DL160" s="7">
        <f t="shared" ref="DL160" si="1318">DL161</f>
        <v>0</v>
      </c>
      <c r="DM160" s="7">
        <f t="shared" ref="DM160:DU160" si="1319">SUM(DM161)</f>
        <v>0</v>
      </c>
      <c r="DN160" s="40">
        <f t="shared" ref="DN160" si="1320">DN161</f>
        <v>0</v>
      </c>
      <c r="DO160" s="7">
        <f t="shared" si="1319"/>
        <v>0</v>
      </c>
      <c r="DP160" s="7">
        <f t="shared" ref="DP160" si="1321">DP161</f>
        <v>0</v>
      </c>
      <c r="DQ160" s="7">
        <f t="shared" si="1319"/>
        <v>0</v>
      </c>
      <c r="DR160" s="7">
        <f t="shared" ref="DR160" si="1322">DR161</f>
        <v>0</v>
      </c>
      <c r="DS160" s="7">
        <f t="shared" si="1319"/>
        <v>0</v>
      </c>
      <c r="DT160" s="7">
        <f t="shared" ref="DT160" si="1323">DT161</f>
        <v>0</v>
      </c>
      <c r="DU160" s="7">
        <f t="shared" si="1319"/>
        <v>0</v>
      </c>
      <c r="DV160" s="7">
        <f>SUM(DV161)</f>
        <v>0</v>
      </c>
      <c r="DW160" s="7">
        <f>SUM(DW161)</f>
        <v>0</v>
      </c>
      <c r="DX160" s="40">
        <f>DX161</f>
        <v>0</v>
      </c>
      <c r="DY160" s="7">
        <f>SUM(DY161)</f>
        <v>0</v>
      </c>
      <c r="DZ160" s="7">
        <f t="shared" ref="DZ160" si="1324">DZ161</f>
        <v>0</v>
      </c>
      <c r="EA160" s="7">
        <f>SUM(EA161)</f>
        <v>0</v>
      </c>
      <c r="EB160" s="7">
        <f t="shared" ref="EB160" si="1325">EB161</f>
        <v>0</v>
      </c>
      <c r="EC160" s="7">
        <f>SUM(EC161)</f>
        <v>0</v>
      </c>
      <c r="ED160" s="47">
        <v>0</v>
      </c>
      <c r="EE160" s="47">
        <f t="shared" ref="EE160:EI160" si="1326">EE161</f>
        <v>0</v>
      </c>
      <c r="EF160" s="104">
        <f t="shared" si="1326"/>
        <v>0</v>
      </c>
      <c r="EG160" s="104">
        <f t="shared" si="1326"/>
        <v>0</v>
      </c>
      <c r="EH160" s="105">
        <f t="shared" si="1326"/>
        <v>2</v>
      </c>
      <c r="EI160" s="105">
        <f t="shared" si="1326"/>
        <v>42430.080000000002</v>
      </c>
    </row>
    <row r="161" spans="1:139" s="17" customFormat="1" x14ac:dyDescent="0.25">
      <c r="A161" s="19"/>
      <c r="B161" s="19">
        <v>110</v>
      </c>
      <c r="C161" s="8" t="s">
        <v>309</v>
      </c>
      <c r="D161" s="9">
        <v>11480</v>
      </c>
      <c r="E161" s="4">
        <v>1.1000000000000001</v>
      </c>
      <c r="F161" s="6">
        <v>1</v>
      </c>
      <c r="G161" s="6"/>
      <c r="H161" s="9">
        <v>1.4</v>
      </c>
      <c r="I161" s="9">
        <v>1.68</v>
      </c>
      <c r="J161" s="9">
        <v>2.23</v>
      </c>
      <c r="K161" s="9">
        <v>2.57</v>
      </c>
      <c r="L161" s="5">
        <v>0</v>
      </c>
      <c r="M161" s="5">
        <f t="shared" si="1203"/>
        <v>0</v>
      </c>
      <c r="N161" s="5"/>
      <c r="O161" s="5">
        <f>N161*D161*E161*F161*H161*$O$12</f>
        <v>0</v>
      </c>
      <c r="P161" s="11">
        <v>0</v>
      </c>
      <c r="Q161" s="5">
        <f>P161*D161*E161*F161*H161*$Q$12</f>
        <v>0</v>
      </c>
      <c r="R161" s="5">
        <v>0</v>
      </c>
      <c r="S161" s="5">
        <f>SUM(R161*D161*E161*F161*H161*$S$12)</f>
        <v>0</v>
      </c>
      <c r="T161" s="11"/>
      <c r="U161" s="11">
        <f>SUM(T161*D161*E161*F161*H161*$U$12)</f>
        <v>0</v>
      </c>
      <c r="V161" s="5"/>
      <c r="W161" s="5">
        <f t="shared" si="1204"/>
        <v>0</v>
      </c>
      <c r="X161" s="5">
        <v>0</v>
      </c>
      <c r="Y161" s="5">
        <f>SUM(X161*D161*E161*F161*H161*$Y$12)</f>
        <v>0</v>
      </c>
      <c r="Z161" s="5">
        <v>0</v>
      </c>
      <c r="AA161" s="5">
        <f>SUM(Z161*D161*E161*F161*H161*$AA$12)</f>
        <v>0</v>
      </c>
      <c r="AB161" s="5"/>
      <c r="AC161" s="5">
        <f>SUM(AB161*D161*E161*F161*I161*$AC$12)</f>
        <v>0</v>
      </c>
      <c r="AD161" s="11">
        <v>0</v>
      </c>
      <c r="AE161" s="5">
        <f>SUM(AD161*D161*E161*F161*I161*$AE$12)</f>
        <v>0</v>
      </c>
      <c r="AF161" s="5"/>
      <c r="AG161" s="5">
        <f>SUM(AF161*D161*E161*F161*H161*$AG$12)</f>
        <v>0</v>
      </c>
      <c r="AH161" s="11"/>
      <c r="AI161" s="11">
        <f>SUM(AH161*D161*E161*F161*H161*$AI$12)</f>
        <v>0</v>
      </c>
      <c r="AJ161" s="5">
        <v>0</v>
      </c>
      <c r="AK161" s="5">
        <f>SUM(AJ161*D161*E161*F161*H161*$AK$12)</f>
        <v>0</v>
      </c>
      <c r="AL161" s="5"/>
      <c r="AM161" s="5">
        <f>SUM(AL161*D161*E161*F161*H161*$AM$12)</f>
        <v>0</v>
      </c>
      <c r="AN161" s="5">
        <v>0</v>
      </c>
      <c r="AO161" s="5">
        <f>SUM(D161*E161*F161*H161*AN161*$AO$12)</f>
        <v>0</v>
      </c>
      <c r="AP161" s="5"/>
      <c r="AQ161" s="5">
        <f>SUM(AP161*D161*E161*F161*H161*$AQ$12)</f>
        <v>0</v>
      </c>
      <c r="AR161" s="5"/>
      <c r="AS161" s="5">
        <f>SUM(AR161*D161*E161*F161*H161*$AS$12)</f>
        <v>0</v>
      </c>
      <c r="AT161" s="5">
        <v>0</v>
      </c>
      <c r="AU161" s="5">
        <f>SUM(AT161*D161*E161*F161*H161*$AU$12)</f>
        <v>0</v>
      </c>
      <c r="AV161" s="5"/>
      <c r="AW161" s="5">
        <f>SUM(AV161*D161*E161*F161*H161*$AW$12)</f>
        <v>0</v>
      </c>
      <c r="AX161" s="5"/>
      <c r="AY161" s="5">
        <f>SUM(AX161*D161*E161*F161*H161*$AY$12)</f>
        <v>0</v>
      </c>
      <c r="AZ161" s="5"/>
      <c r="BA161" s="5">
        <f>SUM(AZ161*D161*E161*F161*H161*$BA$12)</f>
        <v>0</v>
      </c>
      <c r="BB161" s="5"/>
      <c r="BC161" s="5">
        <f>SUM(BB161*D161*E161*F161*H161*$BC$12)</f>
        <v>0</v>
      </c>
      <c r="BD161" s="5"/>
      <c r="BE161" s="5">
        <f>BD161*D161*E161*F161*H161*$BE$12</f>
        <v>0</v>
      </c>
      <c r="BF161" s="5"/>
      <c r="BG161" s="5">
        <f>BF161*D161*E161*F161*H161*$BG$12</f>
        <v>0</v>
      </c>
      <c r="BH161" s="5"/>
      <c r="BI161" s="5">
        <f>BH161*D161*E161*F161*H161*$BI$12</f>
        <v>0</v>
      </c>
      <c r="BJ161" s="5"/>
      <c r="BK161" s="5">
        <f>SUM(BJ161*D161*E161*F161*H161*$BK$12)</f>
        <v>0</v>
      </c>
      <c r="BL161" s="5"/>
      <c r="BM161" s="5">
        <f>SUM(BL161*D161*E161*F161*H161*$BM$12)</f>
        <v>0</v>
      </c>
      <c r="BN161" s="5"/>
      <c r="BO161" s="5">
        <f>SUM(BN161*D161*E161*F161*H161*$BO$12)</f>
        <v>0</v>
      </c>
      <c r="BP161" s="5"/>
      <c r="BQ161" s="5">
        <f>SUM(BP161*D161*E161*F161*H161*$BQ$12)</f>
        <v>0</v>
      </c>
      <c r="BR161" s="5"/>
      <c r="BS161" s="5">
        <f>SUM(BR161*D161*E161*F161*H161*$BS$12)</f>
        <v>0</v>
      </c>
      <c r="BT161" s="5"/>
      <c r="BU161" s="5">
        <f>BT161*D161*E161*F161*H161*$BU$12</f>
        <v>0</v>
      </c>
      <c r="BV161" s="5">
        <v>0</v>
      </c>
      <c r="BW161" s="5">
        <f>SUM(BV161*D161*E161*F161*H161*$BW$12)</f>
        <v>0</v>
      </c>
      <c r="BX161" s="5">
        <v>0</v>
      </c>
      <c r="BY161" s="5">
        <f>SUM(BX161*D161*E161*F161*H161*$BY$12)</f>
        <v>0</v>
      </c>
      <c r="BZ161" s="5">
        <v>0</v>
      </c>
      <c r="CA161" s="5">
        <f>SUM(BZ161*D161*E161*F161*H161*$CA$12)</f>
        <v>0</v>
      </c>
      <c r="CB161" s="5">
        <v>0</v>
      </c>
      <c r="CC161" s="5">
        <f>SUM(CB161*D161*E161*F161*H161*$CC$12)</f>
        <v>0</v>
      </c>
      <c r="CD161" s="5"/>
      <c r="CE161" s="5">
        <f>CD161*D161*E161*F161*H161*$CE$12</f>
        <v>0</v>
      </c>
      <c r="CF161" s="5"/>
      <c r="CG161" s="5">
        <f>SUM(CF161*D161*E161*F161*H161*$CG$12)</f>
        <v>0</v>
      </c>
      <c r="CH161" s="5">
        <v>0</v>
      </c>
      <c r="CI161" s="5">
        <f>SUM(CH161*D161*E161*F161*I161*$CI$12)</f>
        <v>0</v>
      </c>
      <c r="CJ161" s="5">
        <v>0</v>
      </c>
      <c r="CK161" s="5">
        <f>SUM(CJ161*D161*E161*F161*I161*$CK$12)</f>
        <v>0</v>
      </c>
      <c r="CL161" s="5">
        <v>0</v>
      </c>
      <c r="CM161" s="5">
        <f>SUM(CL161*D161*E161*F161*I161*$CM$12)</f>
        <v>0</v>
      </c>
      <c r="CN161" s="5"/>
      <c r="CO161" s="5">
        <f>SUM(CN161*D161*E161*F161*I161*$CO$12)</f>
        <v>0</v>
      </c>
      <c r="CP161" s="11">
        <v>0</v>
      </c>
      <c r="CQ161" s="5">
        <f>SUM(CP161*D161*E161*F161*I161*$CQ$12)</f>
        <v>0</v>
      </c>
      <c r="CR161" s="5"/>
      <c r="CS161" s="5">
        <f>SUM(CR161*D161*E161*F161*I161*$CS$12)</f>
        <v>0</v>
      </c>
      <c r="CT161" s="5"/>
      <c r="CU161" s="5">
        <f>SUM(CT161*D161*E161*F161*I161*$CU$12)</f>
        <v>0</v>
      </c>
      <c r="CV161" s="5">
        <v>0</v>
      </c>
      <c r="CW161" s="5">
        <f>SUM(CV161*D161*E161*F161*I161*$CW$12)</f>
        <v>0</v>
      </c>
      <c r="CX161" s="5">
        <v>2</v>
      </c>
      <c r="CY161" s="5">
        <f>SUM(CX161*D161*E161*F161*I161*$CY$12)</f>
        <v>42430.080000000002</v>
      </c>
      <c r="CZ161" s="5">
        <v>0</v>
      </c>
      <c r="DA161" s="5">
        <f>SUM(CZ161*D161*E161*F161*I161*$DA$12)</f>
        <v>0</v>
      </c>
      <c r="DB161" s="5"/>
      <c r="DC161" s="5">
        <f>SUM(DB161*D161*E161*F161*I161*$DC$12)</f>
        <v>0</v>
      </c>
      <c r="DD161" s="5">
        <v>0</v>
      </c>
      <c r="DE161" s="5">
        <f>SUM(DD161*D161*E161*F161*I161*$DE$12)</f>
        <v>0</v>
      </c>
      <c r="DF161" s="5">
        <v>0</v>
      </c>
      <c r="DG161" s="5">
        <f>SUM(DF161*D161*E161*F161*I161*$DG$12)</f>
        <v>0</v>
      </c>
      <c r="DH161" s="5">
        <v>0</v>
      </c>
      <c r="DI161" s="5">
        <f>SUM(DH161*D161*E161*F161*I161*$DI$12)</f>
        <v>0</v>
      </c>
      <c r="DJ161" s="5"/>
      <c r="DK161" s="5">
        <f>SUM(DJ161*D161*E161*F161*I161*$DK$12)</f>
        <v>0</v>
      </c>
      <c r="DL161" s="5"/>
      <c r="DM161" s="5">
        <f>DL161*D161*E161*F161*I161*$DM$12</f>
        <v>0</v>
      </c>
      <c r="DN161" s="11"/>
      <c r="DO161" s="5">
        <f>SUM(DN161*D161*E161*F161*I161*$DO$12)</f>
        <v>0</v>
      </c>
      <c r="DP161" s="5"/>
      <c r="DQ161" s="5">
        <f>SUM(DP161*D161*E161*F161*I161*$DQ$12)</f>
        <v>0</v>
      </c>
      <c r="DR161" s="5">
        <v>0</v>
      </c>
      <c r="DS161" s="5">
        <f>SUM(DR161*D161*E161*F161*J161*$DS$12)</f>
        <v>0</v>
      </c>
      <c r="DT161" s="5">
        <v>0</v>
      </c>
      <c r="DU161" s="5">
        <f>SUM(DT161*D161*E161*F161*K161*$DU$12)</f>
        <v>0</v>
      </c>
      <c r="DV161" s="5"/>
      <c r="DW161" s="5">
        <f>SUM(DV161*D161*E161*F161*H161*$DW$12)</f>
        <v>0</v>
      </c>
      <c r="DX161" s="11"/>
      <c r="DY161" s="5">
        <f>SUM(DX161*D161*E161*F161*H161*$DY$12)</f>
        <v>0</v>
      </c>
      <c r="DZ161" s="5"/>
      <c r="EA161" s="5">
        <f>SUM(DZ161*D161*E161*F161*H161*$EA$12)</f>
        <v>0</v>
      </c>
      <c r="EB161" s="5"/>
      <c r="EC161" s="5">
        <f>SUM(EB161*D161*E161*F161*H161*$EC$12)</f>
        <v>0</v>
      </c>
      <c r="ED161" s="5"/>
      <c r="EE161" s="5">
        <f t="shared" si="767"/>
        <v>0</v>
      </c>
      <c r="EF161" s="107"/>
      <c r="EG161" s="106">
        <f t="shared" si="1201"/>
        <v>0</v>
      </c>
      <c r="EH161" s="108">
        <f t="shared" si="1202"/>
        <v>2</v>
      </c>
      <c r="EI161" s="108">
        <f t="shared" si="1202"/>
        <v>42430.080000000002</v>
      </c>
    </row>
    <row r="162" spans="1:139" s="109" customFormat="1" ht="14.25" x14ac:dyDescent="0.2">
      <c r="A162" s="50">
        <v>34</v>
      </c>
      <c r="B162" s="50"/>
      <c r="C162" s="54" t="s">
        <v>310</v>
      </c>
      <c r="D162" s="55">
        <v>11480</v>
      </c>
      <c r="E162" s="51">
        <v>0.89</v>
      </c>
      <c r="F162" s="46">
        <v>1</v>
      </c>
      <c r="G162" s="2"/>
      <c r="H162" s="55"/>
      <c r="I162" s="55"/>
      <c r="J162" s="55"/>
      <c r="K162" s="55">
        <v>2.57</v>
      </c>
      <c r="L162" s="7">
        <f>SUM(L163:L165)</f>
        <v>0</v>
      </c>
      <c r="M162" s="7">
        <f t="shared" ref="M162:DK162" si="1327">SUM(M163:M165)</f>
        <v>0</v>
      </c>
      <c r="N162" s="7">
        <f t="shared" si="1327"/>
        <v>0</v>
      </c>
      <c r="O162" s="7">
        <f t="shared" si="1327"/>
        <v>0</v>
      </c>
      <c r="P162" s="40">
        <f t="shared" si="1327"/>
        <v>0</v>
      </c>
      <c r="Q162" s="7">
        <f t="shared" si="1327"/>
        <v>0</v>
      </c>
      <c r="R162" s="7">
        <f t="shared" si="1327"/>
        <v>0</v>
      </c>
      <c r="S162" s="7">
        <f t="shared" si="1327"/>
        <v>0</v>
      </c>
      <c r="T162" s="52">
        <f t="shared" si="1327"/>
        <v>0</v>
      </c>
      <c r="U162" s="52">
        <f t="shared" si="1327"/>
        <v>0</v>
      </c>
      <c r="V162" s="7">
        <f t="shared" si="1327"/>
        <v>0</v>
      </c>
      <c r="W162" s="7">
        <f t="shared" si="1327"/>
        <v>0</v>
      </c>
      <c r="X162" s="7">
        <f t="shared" si="1327"/>
        <v>0</v>
      </c>
      <c r="Y162" s="7">
        <f t="shared" si="1327"/>
        <v>0</v>
      </c>
      <c r="Z162" s="7">
        <f t="shared" si="1327"/>
        <v>0</v>
      </c>
      <c r="AA162" s="7">
        <f t="shared" si="1327"/>
        <v>0</v>
      </c>
      <c r="AB162" s="7">
        <f t="shared" si="1327"/>
        <v>0</v>
      </c>
      <c r="AC162" s="7">
        <f t="shared" si="1327"/>
        <v>0</v>
      </c>
      <c r="AD162" s="40">
        <f t="shared" si="1327"/>
        <v>0</v>
      </c>
      <c r="AE162" s="7">
        <f t="shared" si="1327"/>
        <v>0</v>
      </c>
      <c r="AF162" s="7">
        <f t="shared" si="1327"/>
        <v>0</v>
      </c>
      <c r="AG162" s="7">
        <f t="shared" si="1327"/>
        <v>0</v>
      </c>
      <c r="AH162" s="52">
        <f t="shared" si="1327"/>
        <v>0</v>
      </c>
      <c r="AI162" s="52">
        <f t="shared" si="1327"/>
        <v>0</v>
      </c>
      <c r="AJ162" s="7">
        <f>SUM(AJ163:AJ165)</f>
        <v>0</v>
      </c>
      <c r="AK162" s="7">
        <f>SUM(AK163:AK165)</f>
        <v>0</v>
      </c>
      <c r="AL162" s="7">
        <f>SUM(AL163:AL165)</f>
        <v>0</v>
      </c>
      <c r="AM162" s="7">
        <f>SUM(AM163:AM165)</f>
        <v>0</v>
      </c>
      <c r="AN162" s="7">
        <f t="shared" si="1327"/>
        <v>0</v>
      </c>
      <c r="AO162" s="7">
        <f t="shared" si="1327"/>
        <v>0</v>
      </c>
      <c r="AP162" s="7">
        <f t="shared" si="1327"/>
        <v>0</v>
      </c>
      <c r="AQ162" s="7">
        <f t="shared" si="1327"/>
        <v>0</v>
      </c>
      <c r="AR162" s="7">
        <f t="shared" si="1327"/>
        <v>0</v>
      </c>
      <c r="AS162" s="7">
        <f t="shared" si="1327"/>
        <v>0</v>
      </c>
      <c r="AT162" s="7">
        <f t="shared" si="1327"/>
        <v>0</v>
      </c>
      <c r="AU162" s="7">
        <f>SUM(AU163:AU165)</f>
        <v>0</v>
      </c>
      <c r="AV162" s="7">
        <f t="shared" ref="AV162:CH162" si="1328">SUM(AV163:AV165)</f>
        <v>0</v>
      </c>
      <c r="AW162" s="7">
        <f t="shared" si="1328"/>
        <v>0</v>
      </c>
      <c r="AX162" s="7">
        <f t="shared" si="1328"/>
        <v>0</v>
      </c>
      <c r="AY162" s="7">
        <f t="shared" si="1328"/>
        <v>0</v>
      </c>
      <c r="AZ162" s="7">
        <f t="shared" si="1328"/>
        <v>0</v>
      </c>
      <c r="BA162" s="7">
        <f t="shared" si="1328"/>
        <v>0</v>
      </c>
      <c r="BB162" s="7">
        <f t="shared" si="1328"/>
        <v>0</v>
      </c>
      <c r="BC162" s="7">
        <f t="shared" si="1328"/>
        <v>0</v>
      </c>
      <c r="BD162" s="7">
        <f t="shared" si="1328"/>
        <v>0</v>
      </c>
      <c r="BE162" s="7">
        <f t="shared" si="1328"/>
        <v>0</v>
      </c>
      <c r="BF162" s="7">
        <f t="shared" si="1328"/>
        <v>0</v>
      </c>
      <c r="BG162" s="7">
        <f t="shared" si="1328"/>
        <v>0</v>
      </c>
      <c r="BH162" s="7">
        <f t="shared" si="1328"/>
        <v>0</v>
      </c>
      <c r="BI162" s="7">
        <f t="shared" si="1328"/>
        <v>0</v>
      </c>
      <c r="BJ162" s="7">
        <f t="shared" si="1328"/>
        <v>0</v>
      </c>
      <c r="BK162" s="7">
        <f t="shared" si="1328"/>
        <v>0</v>
      </c>
      <c r="BL162" s="7">
        <f t="shared" si="1328"/>
        <v>0</v>
      </c>
      <c r="BM162" s="7">
        <f t="shared" si="1328"/>
        <v>0</v>
      </c>
      <c r="BN162" s="7">
        <f t="shared" si="1328"/>
        <v>0</v>
      </c>
      <c r="BO162" s="7">
        <f t="shared" si="1328"/>
        <v>0</v>
      </c>
      <c r="BP162" s="7">
        <f t="shared" si="1328"/>
        <v>0</v>
      </c>
      <c r="BQ162" s="7">
        <f t="shared" si="1328"/>
        <v>0</v>
      </c>
      <c r="BR162" s="7">
        <f t="shared" si="1328"/>
        <v>0</v>
      </c>
      <c r="BS162" s="7">
        <f t="shared" si="1328"/>
        <v>0</v>
      </c>
      <c r="BT162" s="7">
        <f t="shared" si="1328"/>
        <v>0</v>
      </c>
      <c r="BU162" s="7">
        <f t="shared" si="1328"/>
        <v>0</v>
      </c>
      <c r="BV162" s="7">
        <f t="shared" si="1328"/>
        <v>0</v>
      </c>
      <c r="BW162" s="7">
        <f t="shared" si="1328"/>
        <v>0</v>
      </c>
      <c r="BX162" s="7">
        <f t="shared" si="1328"/>
        <v>0</v>
      </c>
      <c r="BY162" s="7">
        <f t="shared" si="1328"/>
        <v>0</v>
      </c>
      <c r="BZ162" s="7">
        <f t="shared" si="1328"/>
        <v>0</v>
      </c>
      <c r="CA162" s="7">
        <f t="shared" si="1328"/>
        <v>0</v>
      </c>
      <c r="CB162" s="7">
        <f t="shared" si="1328"/>
        <v>0</v>
      </c>
      <c r="CC162" s="7">
        <f t="shared" si="1328"/>
        <v>0</v>
      </c>
      <c r="CD162" s="7">
        <f t="shared" si="1328"/>
        <v>1</v>
      </c>
      <c r="CE162" s="7">
        <f t="shared" si="1328"/>
        <v>14143.359999999999</v>
      </c>
      <c r="CF162" s="7">
        <f t="shared" si="1328"/>
        <v>0</v>
      </c>
      <c r="CG162" s="7">
        <f t="shared" si="1328"/>
        <v>0</v>
      </c>
      <c r="CH162" s="7">
        <f t="shared" si="1328"/>
        <v>0</v>
      </c>
      <c r="CI162" s="7">
        <f t="shared" si="1327"/>
        <v>0</v>
      </c>
      <c r="CJ162" s="7">
        <f>SUM(CJ163:CJ165)</f>
        <v>0</v>
      </c>
      <c r="CK162" s="7">
        <f>SUM(CK163:CK165)</f>
        <v>0</v>
      </c>
      <c r="CL162" s="7">
        <f>SUM(CL163:CL165)</f>
        <v>0</v>
      </c>
      <c r="CM162" s="7">
        <f>SUM(CM163:CM165)</f>
        <v>0</v>
      </c>
      <c r="CN162" s="7">
        <f t="shared" si="1327"/>
        <v>0</v>
      </c>
      <c r="CO162" s="7">
        <f t="shared" si="1327"/>
        <v>0</v>
      </c>
      <c r="CP162" s="40">
        <f>SUM(CP163:CP165)</f>
        <v>0</v>
      </c>
      <c r="CQ162" s="7">
        <f>SUM(CQ163:CQ165)</f>
        <v>0</v>
      </c>
      <c r="CR162" s="7">
        <f t="shared" si="1327"/>
        <v>0</v>
      </c>
      <c r="CS162" s="7">
        <f t="shared" si="1327"/>
        <v>0</v>
      </c>
      <c r="CT162" s="7">
        <f>SUM(CT163:CT165)</f>
        <v>0</v>
      </c>
      <c r="CU162" s="7">
        <f>SUM(CU163:CU165)</f>
        <v>0</v>
      </c>
      <c r="CV162" s="7">
        <f>SUM(CV163:CV165)</f>
        <v>0</v>
      </c>
      <c r="CW162" s="7">
        <f>SUM(CW163:CW165)</f>
        <v>0</v>
      </c>
      <c r="CX162" s="7">
        <f t="shared" si="1327"/>
        <v>0</v>
      </c>
      <c r="CY162" s="7">
        <f t="shared" si="1327"/>
        <v>0</v>
      </c>
      <c r="CZ162" s="7">
        <f t="shared" si="1327"/>
        <v>0</v>
      </c>
      <c r="DA162" s="7">
        <f t="shared" si="1327"/>
        <v>0</v>
      </c>
      <c r="DB162" s="7">
        <f t="shared" si="1327"/>
        <v>1</v>
      </c>
      <c r="DC162" s="7">
        <f t="shared" si="1327"/>
        <v>16972.031999999999</v>
      </c>
      <c r="DD162" s="7">
        <f t="shared" si="1327"/>
        <v>0</v>
      </c>
      <c r="DE162" s="7">
        <f t="shared" si="1327"/>
        <v>0</v>
      </c>
      <c r="DF162" s="7">
        <f t="shared" si="1327"/>
        <v>0</v>
      </c>
      <c r="DG162" s="7">
        <f t="shared" si="1327"/>
        <v>0</v>
      </c>
      <c r="DH162" s="7">
        <f t="shared" si="1327"/>
        <v>0</v>
      </c>
      <c r="DI162" s="7">
        <f t="shared" si="1327"/>
        <v>0</v>
      </c>
      <c r="DJ162" s="7">
        <f t="shared" si="1327"/>
        <v>0</v>
      </c>
      <c r="DK162" s="7">
        <f t="shared" si="1327"/>
        <v>0</v>
      </c>
      <c r="DL162" s="7">
        <f t="shared" ref="DL162:EI162" si="1329">SUM(DL163:DL165)</f>
        <v>0</v>
      </c>
      <c r="DM162" s="7">
        <f t="shared" si="1329"/>
        <v>0</v>
      </c>
      <c r="DN162" s="40">
        <f t="shared" si="1329"/>
        <v>0</v>
      </c>
      <c r="DO162" s="7">
        <f t="shared" si="1329"/>
        <v>0</v>
      </c>
      <c r="DP162" s="7">
        <f t="shared" si="1329"/>
        <v>0</v>
      </c>
      <c r="DQ162" s="7">
        <f t="shared" si="1329"/>
        <v>0</v>
      </c>
      <c r="DR162" s="7">
        <f t="shared" si="1329"/>
        <v>0</v>
      </c>
      <c r="DS162" s="7">
        <f t="shared" si="1329"/>
        <v>0</v>
      </c>
      <c r="DT162" s="7">
        <f t="shared" si="1329"/>
        <v>0</v>
      </c>
      <c r="DU162" s="7">
        <f t="shared" si="1329"/>
        <v>0</v>
      </c>
      <c r="DV162" s="7">
        <f t="shared" si="1329"/>
        <v>0</v>
      </c>
      <c r="DW162" s="7">
        <f t="shared" si="1329"/>
        <v>0</v>
      </c>
      <c r="DX162" s="40">
        <f t="shared" si="1329"/>
        <v>0</v>
      </c>
      <c r="DY162" s="7">
        <f t="shared" si="1329"/>
        <v>0</v>
      </c>
      <c r="DZ162" s="7">
        <f t="shared" si="1329"/>
        <v>0</v>
      </c>
      <c r="EA162" s="7">
        <f t="shared" si="1329"/>
        <v>0</v>
      </c>
      <c r="EB162" s="7">
        <f t="shared" si="1329"/>
        <v>20</v>
      </c>
      <c r="EC162" s="7">
        <f t="shared" si="1329"/>
        <v>501446.39999999997</v>
      </c>
      <c r="ED162" s="47">
        <v>0</v>
      </c>
      <c r="EE162" s="47">
        <f t="shared" si="1329"/>
        <v>0</v>
      </c>
      <c r="EF162" s="104">
        <f t="shared" si="1329"/>
        <v>0</v>
      </c>
      <c r="EG162" s="104">
        <f t="shared" si="1329"/>
        <v>0</v>
      </c>
      <c r="EH162" s="105">
        <f t="shared" si="1329"/>
        <v>22</v>
      </c>
      <c r="EI162" s="105">
        <f t="shared" si="1329"/>
        <v>532561.79200000002</v>
      </c>
    </row>
    <row r="163" spans="1:139" s="17" customFormat="1" ht="45" x14ac:dyDescent="0.25">
      <c r="A163" s="19"/>
      <c r="B163" s="19">
        <v>111</v>
      </c>
      <c r="C163" s="10" t="s">
        <v>311</v>
      </c>
      <c r="D163" s="9">
        <v>11480</v>
      </c>
      <c r="E163" s="4">
        <v>0.88</v>
      </c>
      <c r="F163" s="6">
        <v>1</v>
      </c>
      <c r="G163" s="6"/>
      <c r="H163" s="9">
        <v>1.4</v>
      </c>
      <c r="I163" s="9">
        <v>1.68</v>
      </c>
      <c r="J163" s="9">
        <v>2.23</v>
      </c>
      <c r="K163" s="9">
        <v>2.57</v>
      </c>
      <c r="L163" s="5">
        <v>0</v>
      </c>
      <c r="M163" s="5">
        <f t="shared" si="1203"/>
        <v>0</v>
      </c>
      <c r="N163" s="5"/>
      <c r="O163" s="5">
        <f>N163*D163*E163*F163*H163*$O$12</f>
        <v>0</v>
      </c>
      <c r="P163" s="11">
        <v>0</v>
      </c>
      <c r="Q163" s="5">
        <f>P163*D163*E163*F163*H163*$Q$12</f>
        <v>0</v>
      </c>
      <c r="R163" s="5">
        <v>0</v>
      </c>
      <c r="S163" s="5">
        <f>SUM(R163*D163*E163*F163*H163*$S$12)</f>
        <v>0</v>
      </c>
      <c r="T163" s="11"/>
      <c r="U163" s="11">
        <f>SUM(T163*D163*E163*F163*H163*$U$12)</f>
        <v>0</v>
      </c>
      <c r="V163" s="5"/>
      <c r="W163" s="5">
        <f t="shared" si="1204"/>
        <v>0</v>
      </c>
      <c r="X163" s="5">
        <v>0</v>
      </c>
      <c r="Y163" s="5">
        <f>SUM(X163*D163*E163*F163*H163*$Y$12)</f>
        <v>0</v>
      </c>
      <c r="Z163" s="5">
        <v>0</v>
      </c>
      <c r="AA163" s="5">
        <f>SUM(Z163*D163*E163*F163*H163*$AA$12)</f>
        <v>0</v>
      </c>
      <c r="AB163" s="5"/>
      <c r="AC163" s="5">
        <f>SUM(AB163*D163*E163*F163*I163*$AC$12)</f>
        <v>0</v>
      </c>
      <c r="AD163" s="11">
        <v>0</v>
      </c>
      <c r="AE163" s="5">
        <f>SUM(AD163*D163*E163*F163*I163*$AE$12)</f>
        <v>0</v>
      </c>
      <c r="AF163" s="5"/>
      <c r="AG163" s="5">
        <f>SUM(AF163*D163*E163*F163*H163*$AG$12)</f>
        <v>0</v>
      </c>
      <c r="AH163" s="11"/>
      <c r="AI163" s="11">
        <f>SUM(AH163*D163*E163*F163*H163*$AI$12)</f>
        <v>0</v>
      </c>
      <c r="AJ163" s="5">
        <v>0</v>
      </c>
      <c r="AK163" s="5">
        <f>SUM(AJ163*D163*E163*F163*H163*$AK$12)</f>
        <v>0</v>
      </c>
      <c r="AL163" s="5"/>
      <c r="AM163" s="5">
        <f>SUM(AL163*D163*E163*F163*H163*$AM$12)</f>
        <v>0</v>
      </c>
      <c r="AN163" s="5">
        <v>0</v>
      </c>
      <c r="AO163" s="5">
        <f>SUM(D163*E163*F163*H163*AN163*$AO$12)</f>
        <v>0</v>
      </c>
      <c r="AP163" s="5"/>
      <c r="AQ163" s="5">
        <f>SUM(AP163*D163*E163*F163*H163*$AQ$12)</f>
        <v>0</v>
      </c>
      <c r="AR163" s="5"/>
      <c r="AS163" s="5">
        <f>SUM(AR163*D163*E163*F163*H163*$AS$12)</f>
        <v>0</v>
      </c>
      <c r="AT163" s="5"/>
      <c r="AU163" s="5">
        <f>SUM(AT163*D163*E163*F163*H163*$AU$12)</f>
        <v>0</v>
      </c>
      <c r="AV163" s="5"/>
      <c r="AW163" s="5">
        <f>SUM(AV163*D163*E163*F163*H163*$AW$12)</f>
        <v>0</v>
      </c>
      <c r="AX163" s="5"/>
      <c r="AY163" s="5">
        <f>SUM(AX163*D163*E163*F163*H163*$AY$12)</f>
        <v>0</v>
      </c>
      <c r="AZ163" s="5"/>
      <c r="BA163" s="5">
        <f>SUM(AZ163*D163*E163*F163*H163*$BA$12)</f>
        <v>0</v>
      </c>
      <c r="BB163" s="5"/>
      <c r="BC163" s="5">
        <f>SUM(BB163*D163*E163*F163*H163*$BC$12)</f>
        <v>0</v>
      </c>
      <c r="BD163" s="5"/>
      <c r="BE163" s="5">
        <f>BD163*D163*E163*F163*H163*$BE$12</f>
        <v>0</v>
      </c>
      <c r="BF163" s="5"/>
      <c r="BG163" s="5">
        <f>BF163*D163*E163*F163*H163*$BG$12</f>
        <v>0</v>
      </c>
      <c r="BH163" s="5"/>
      <c r="BI163" s="5">
        <f>BH163*D163*E163*F163*H163*$BI$12</f>
        <v>0</v>
      </c>
      <c r="BJ163" s="5"/>
      <c r="BK163" s="5">
        <f>SUM(BJ163*D163*E163*F163*H163*$BK$12)</f>
        <v>0</v>
      </c>
      <c r="BL163" s="5"/>
      <c r="BM163" s="5">
        <f>SUM(BL163*D163*E163*F163*H163*$BM$12)</f>
        <v>0</v>
      </c>
      <c r="BN163" s="5"/>
      <c r="BO163" s="5">
        <f>SUM(BN163*D163*E163*F163*H163*$BO$12)</f>
        <v>0</v>
      </c>
      <c r="BP163" s="5"/>
      <c r="BQ163" s="5">
        <f>SUM(BP163*D163*E163*F163*H163*$BQ$12)</f>
        <v>0</v>
      </c>
      <c r="BR163" s="5"/>
      <c r="BS163" s="5">
        <f>SUM(BR163*D163*E163*F163*H163*$BS$12)</f>
        <v>0</v>
      </c>
      <c r="BT163" s="5"/>
      <c r="BU163" s="5">
        <f>BT163*D163*E163*F163*H163*$BU$12</f>
        <v>0</v>
      </c>
      <c r="BV163" s="5">
        <v>0</v>
      </c>
      <c r="BW163" s="5">
        <f>SUM(BV163*D163*E163*F163*H163*$BW$12)</f>
        <v>0</v>
      </c>
      <c r="BX163" s="5">
        <v>0</v>
      </c>
      <c r="BY163" s="5">
        <f>SUM(BX163*D163*E163*F163*H163*$BY$12)</f>
        <v>0</v>
      </c>
      <c r="BZ163" s="5">
        <v>0</v>
      </c>
      <c r="CA163" s="5">
        <f>SUM(BZ163*D163*E163*F163*H163*$CA$12)</f>
        <v>0</v>
      </c>
      <c r="CB163" s="5">
        <v>0</v>
      </c>
      <c r="CC163" s="5">
        <f>SUM(CB163*D163*E163*F163*H163*$CC$12)</f>
        <v>0</v>
      </c>
      <c r="CD163" s="5">
        <v>1</v>
      </c>
      <c r="CE163" s="5">
        <f>CD163*D163*E163*F163*H163*$CE$12</f>
        <v>14143.359999999999</v>
      </c>
      <c r="CF163" s="5"/>
      <c r="CG163" s="5">
        <f>SUM(CF163*D163*E163*F163*H163*$CG$12)</f>
        <v>0</v>
      </c>
      <c r="CH163" s="5">
        <v>0</v>
      </c>
      <c r="CI163" s="5">
        <f>SUM(CH163*D163*E163*F163*I163*$CI$12)</f>
        <v>0</v>
      </c>
      <c r="CJ163" s="5">
        <v>0</v>
      </c>
      <c r="CK163" s="5">
        <f>SUM(CJ163*D163*E163*F163*I163*$CK$12)</f>
        <v>0</v>
      </c>
      <c r="CL163" s="5">
        <v>0</v>
      </c>
      <c r="CM163" s="5">
        <f>SUM(CL163*D163*E163*F163*I163*$CM$12)</f>
        <v>0</v>
      </c>
      <c r="CN163" s="5"/>
      <c r="CO163" s="5">
        <f>SUM(CN163*D163*E163*F163*I163*$CO$12)</f>
        <v>0</v>
      </c>
      <c r="CP163" s="11">
        <v>0</v>
      </c>
      <c r="CQ163" s="5">
        <f>SUM(CP163*D163*E163*F163*I163*$CQ$12)</f>
        <v>0</v>
      </c>
      <c r="CR163" s="5"/>
      <c r="CS163" s="5">
        <f>SUM(CR163*D163*E163*F163*I163*$CS$12)</f>
        <v>0</v>
      </c>
      <c r="CT163" s="5"/>
      <c r="CU163" s="5">
        <f>SUM(CT163*D163*E163*F163*I163*$CU$12)</f>
        <v>0</v>
      </c>
      <c r="CV163" s="5"/>
      <c r="CW163" s="5">
        <f>SUM(CV163*D163*E163*F163*I163*$CW$12)</f>
        <v>0</v>
      </c>
      <c r="CX163" s="5">
        <v>0</v>
      </c>
      <c r="CY163" s="5">
        <f>SUM(CX163*D163*E163*F163*I163*$CY$12)</f>
        <v>0</v>
      </c>
      <c r="CZ163" s="5"/>
      <c r="DA163" s="5">
        <f>SUM(CZ163*D163*E163*F163*I163*$DA$12)</f>
        <v>0</v>
      </c>
      <c r="DB163" s="5">
        <v>1</v>
      </c>
      <c r="DC163" s="5">
        <f>SUM(DB163*D163*E163*F163*I163*$DC$12)</f>
        <v>16972.031999999999</v>
      </c>
      <c r="DD163" s="5">
        <v>0</v>
      </c>
      <c r="DE163" s="5">
        <f>SUM(DD163*D163*E163*F163*I163*$DE$12)</f>
        <v>0</v>
      </c>
      <c r="DF163" s="5">
        <v>0</v>
      </c>
      <c r="DG163" s="5">
        <f>SUM(DF163*D163*E163*F163*I163*$DG$12)</f>
        <v>0</v>
      </c>
      <c r="DH163" s="5"/>
      <c r="DI163" s="5">
        <f>SUM(DH163*D163*E163*F163*I163*$DI$12)</f>
        <v>0</v>
      </c>
      <c r="DJ163" s="5"/>
      <c r="DK163" s="5">
        <f>SUM(DJ163*D163*E163*F163*I163*$DK$12)</f>
        <v>0</v>
      </c>
      <c r="DL163" s="5"/>
      <c r="DM163" s="5">
        <f>DL163*D163*E163*F163*I163*$DM$12</f>
        <v>0</v>
      </c>
      <c r="DN163" s="11"/>
      <c r="DO163" s="5">
        <f>SUM(DN163*D163*E163*F163*I163*$DO$12)</f>
        <v>0</v>
      </c>
      <c r="DP163" s="5">
        <v>0</v>
      </c>
      <c r="DQ163" s="5">
        <f>SUM(DP163*D163*E163*F163*I163*$DQ$12)</f>
        <v>0</v>
      </c>
      <c r="DR163" s="5">
        <v>0</v>
      </c>
      <c r="DS163" s="5">
        <f>SUM(DR163*D163*E163*F163*J163*$DS$12)</f>
        <v>0</v>
      </c>
      <c r="DT163" s="5"/>
      <c r="DU163" s="5">
        <f>SUM(DT163*D163*E163*F163*K163*$DU$12)</f>
        <v>0</v>
      </c>
      <c r="DV163" s="5"/>
      <c r="DW163" s="5">
        <f>SUM(DV163*D163*E163*F163*H163*$DW$12)</f>
        <v>0</v>
      </c>
      <c r="DX163" s="11"/>
      <c r="DY163" s="5">
        <f>SUM(DX163*D163*E163*F163*H163*$DY$12)</f>
        <v>0</v>
      </c>
      <c r="DZ163" s="5"/>
      <c r="EA163" s="5">
        <f>SUM(DZ163*D163*E163*F163*H163*$EA$12)</f>
        <v>0</v>
      </c>
      <c r="EB163" s="5"/>
      <c r="EC163" s="5">
        <f>SUM(EB163*D163*E163*F163*H163*$EC$12)</f>
        <v>0</v>
      </c>
      <c r="ED163" s="5"/>
      <c r="EE163" s="5">
        <f t="shared" si="767"/>
        <v>0</v>
      </c>
      <c r="EF163" s="107"/>
      <c r="EG163" s="106">
        <f t="shared" si="1201"/>
        <v>0</v>
      </c>
      <c r="EH163" s="108">
        <f t="shared" si="1202"/>
        <v>2</v>
      </c>
      <c r="EI163" s="108">
        <f t="shared" si="1202"/>
        <v>31115.392</v>
      </c>
    </row>
    <row r="164" spans="1:139" s="17" customFormat="1" ht="30" x14ac:dyDescent="0.25">
      <c r="A164" s="19"/>
      <c r="B164" s="19">
        <v>112</v>
      </c>
      <c r="C164" s="10" t="s">
        <v>312</v>
      </c>
      <c r="D164" s="9">
        <v>11480</v>
      </c>
      <c r="E164" s="4">
        <v>0.92</v>
      </c>
      <c r="F164" s="6">
        <v>1</v>
      </c>
      <c r="G164" s="6"/>
      <c r="H164" s="9">
        <v>1.4</v>
      </c>
      <c r="I164" s="9">
        <v>1.68</v>
      </c>
      <c r="J164" s="9">
        <v>2.23</v>
      </c>
      <c r="K164" s="9">
        <v>2.57</v>
      </c>
      <c r="L164" s="5"/>
      <c r="M164" s="5">
        <f t="shared" si="1203"/>
        <v>0</v>
      </c>
      <c r="N164" s="5"/>
      <c r="O164" s="5">
        <f>N164*D164*E164*F164*H164*$O$12</f>
        <v>0</v>
      </c>
      <c r="P164" s="11"/>
      <c r="Q164" s="5">
        <f>P164*D164*E164*F164*H164*$Q$12</f>
        <v>0</v>
      </c>
      <c r="R164" s="5"/>
      <c r="S164" s="5">
        <f>SUM(R164*D164*E164*F164*H164*$S$12)</f>
        <v>0</v>
      </c>
      <c r="T164" s="11"/>
      <c r="U164" s="11">
        <f>SUM(T164*D164*E164*F164*H164*$U$12)</f>
        <v>0</v>
      </c>
      <c r="V164" s="5"/>
      <c r="W164" s="5">
        <f t="shared" si="1204"/>
        <v>0</v>
      </c>
      <c r="X164" s="5"/>
      <c r="Y164" s="5">
        <f>SUM(X164*D164*E164*F164*H164*$Y$12)</f>
        <v>0</v>
      </c>
      <c r="Z164" s="5"/>
      <c r="AA164" s="5">
        <f>SUM(Z164*D164*E164*F164*H164*$AA$12)</f>
        <v>0</v>
      </c>
      <c r="AB164" s="5"/>
      <c r="AC164" s="5">
        <f>SUM(AB164*D164*E164*F164*I164*$AC$12)</f>
        <v>0</v>
      </c>
      <c r="AD164" s="11"/>
      <c r="AE164" s="5">
        <f>SUM(AD164*D164*E164*F164*I164*$AE$12)</f>
        <v>0</v>
      </c>
      <c r="AF164" s="5"/>
      <c r="AG164" s="5">
        <f>SUM(AF164*D164*E164*F164*H164*$AG$12)</f>
        <v>0</v>
      </c>
      <c r="AH164" s="11"/>
      <c r="AI164" s="11">
        <f>SUM(AH164*D164*E164*F164*H164*$AI$12)</f>
        <v>0</v>
      </c>
      <c r="AJ164" s="5"/>
      <c r="AK164" s="5">
        <f>SUM(AJ164*D164*E164*F164*H164*$AK$12)</f>
        <v>0</v>
      </c>
      <c r="AL164" s="5"/>
      <c r="AM164" s="5">
        <f>SUM(AL164*D164*E164*F164*H164*$AM$12)</f>
        <v>0</v>
      </c>
      <c r="AN164" s="5"/>
      <c r="AO164" s="5">
        <f>SUM(D164*E164*F164*H164*AN164*$AO$12)</f>
        <v>0</v>
      </c>
      <c r="AP164" s="5"/>
      <c r="AQ164" s="5">
        <f>SUM(AP164*D164*E164*F164*H164*$AQ$12)</f>
        <v>0</v>
      </c>
      <c r="AR164" s="5"/>
      <c r="AS164" s="5">
        <f>SUM(AR164*D164*E164*F164*H164*$AS$12)</f>
        <v>0</v>
      </c>
      <c r="AT164" s="5"/>
      <c r="AU164" s="5">
        <f>SUM(AT164*D164*E164*F164*H164*$AU$12)</f>
        <v>0</v>
      </c>
      <c r="AV164" s="5"/>
      <c r="AW164" s="5">
        <f>SUM(AV164*D164*E164*F164*H164*$AW$12)</f>
        <v>0</v>
      </c>
      <c r="AX164" s="5"/>
      <c r="AY164" s="5">
        <f>SUM(AX164*D164*E164*F164*H164*$AY$12)</f>
        <v>0</v>
      </c>
      <c r="AZ164" s="5"/>
      <c r="BA164" s="5">
        <f>SUM(AZ164*D164*E164*F164*H164*$BA$12)</f>
        <v>0</v>
      </c>
      <c r="BB164" s="5"/>
      <c r="BC164" s="5">
        <f>SUM(BB164*D164*E164*F164*H164*$BC$12)</f>
        <v>0</v>
      </c>
      <c r="BD164" s="5"/>
      <c r="BE164" s="5">
        <f>BD164*D164*E164*F164*H164*$BE$12</f>
        <v>0</v>
      </c>
      <c r="BF164" s="5"/>
      <c r="BG164" s="5">
        <f>BF164*D164*E164*F164*H164*$BG$12</f>
        <v>0</v>
      </c>
      <c r="BH164" s="5"/>
      <c r="BI164" s="5">
        <f>BH164*D164*E164*F164*H164*$BI$12</f>
        <v>0</v>
      </c>
      <c r="BJ164" s="5"/>
      <c r="BK164" s="5">
        <f>SUM(BJ164*D164*E164*F164*H164*$BK$12)</f>
        <v>0</v>
      </c>
      <c r="BL164" s="5"/>
      <c r="BM164" s="5">
        <f>SUM(BL164*D164*E164*F164*H164*$BM$12)</f>
        <v>0</v>
      </c>
      <c r="BN164" s="5"/>
      <c r="BO164" s="5">
        <f>SUM(BN164*D164*E164*F164*H164*$BO$12)</f>
        <v>0</v>
      </c>
      <c r="BP164" s="5"/>
      <c r="BQ164" s="5">
        <f>SUM(BP164*D164*E164*F164*H164*$BQ$12)</f>
        <v>0</v>
      </c>
      <c r="BR164" s="5"/>
      <c r="BS164" s="5">
        <f>SUM(BR164*D164*E164*F164*H164*$BS$12)</f>
        <v>0</v>
      </c>
      <c r="BT164" s="5"/>
      <c r="BU164" s="5">
        <f>BT164*D164*E164*F164*H164*$BU$12</f>
        <v>0</v>
      </c>
      <c r="BV164" s="5"/>
      <c r="BW164" s="5">
        <f>SUM(BV164*D164*E164*F164*H164*$BW$12)</f>
        <v>0</v>
      </c>
      <c r="BX164" s="5"/>
      <c r="BY164" s="5">
        <f>SUM(BX164*D164*E164*F164*H164*$BY$12)</f>
        <v>0</v>
      </c>
      <c r="BZ164" s="5"/>
      <c r="CA164" s="5">
        <f>SUM(BZ164*D164*E164*F164*H164*$CA$12)</f>
        <v>0</v>
      </c>
      <c r="CB164" s="5"/>
      <c r="CC164" s="5">
        <f>SUM(CB164*D164*E164*F164*H164*$CC$12)</f>
        <v>0</v>
      </c>
      <c r="CD164" s="5"/>
      <c r="CE164" s="5">
        <f>CD164*D164*E164*F164*H164*$CE$12</f>
        <v>0</v>
      </c>
      <c r="CF164" s="5"/>
      <c r="CG164" s="5">
        <f>SUM(CF164*D164*E164*F164*H164*$CG$12)</f>
        <v>0</v>
      </c>
      <c r="CH164" s="5"/>
      <c r="CI164" s="5">
        <f>SUM(CH164*D164*E164*F164*I164*$CI$12)</f>
        <v>0</v>
      </c>
      <c r="CJ164" s="5"/>
      <c r="CK164" s="5">
        <f>SUM(CJ164*D164*E164*F164*I164*$CK$12)</f>
        <v>0</v>
      </c>
      <c r="CL164" s="5"/>
      <c r="CM164" s="5">
        <f>SUM(CL164*D164*E164*F164*I164*$CM$12)</f>
        <v>0</v>
      </c>
      <c r="CN164" s="5"/>
      <c r="CO164" s="5">
        <f>SUM(CN164*D164*E164*F164*I164*$CO$12)</f>
        <v>0</v>
      </c>
      <c r="CP164" s="11"/>
      <c r="CQ164" s="5">
        <f>SUM(CP164*D164*E164*F164*I164*$CQ$12)</f>
        <v>0</v>
      </c>
      <c r="CR164" s="5"/>
      <c r="CS164" s="5">
        <f>SUM(CR164*D164*E164*F164*I164*$CS$12)</f>
        <v>0</v>
      </c>
      <c r="CT164" s="5"/>
      <c r="CU164" s="5">
        <f>SUM(CT164*D164*E164*F164*I164*$CU$12)</f>
        <v>0</v>
      </c>
      <c r="CV164" s="5"/>
      <c r="CW164" s="5">
        <f>SUM(CV164*D164*E164*F164*I164*$CW$12)</f>
        <v>0</v>
      </c>
      <c r="CX164" s="5"/>
      <c r="CY164" s="5">
        <f>SUM(CX164*D164*E164*F164*I164*$CY$12)</f>
        <v>0</v>
      </c>
      <c r="CZ164" s="5"/>
      <c r="DA164" s="5">
        <f>SUM(CZ164*D164*E164*F164*I164*$DA$12)</f>
        <v>0</v>
      </c>
      <c r="DB164" s="5"/>
      <c r="DC164" s="5">
        <f>SUM(DB164*D164*E164*F164*I164*$DC$12)</f>
        <v>0</v>
      </c>
      <c r="DD164" s="5"/>
      <c r="DE164" s="5">
        <f>SUM(DD164*D164*E164*F164*I164*$DE$12)</f>
        <v>0</v>
      </c>
      <c r="DF164" s="5"/>
      <c r="DG164" s="5">
        <f>SUM(DF164*D164*E164*F164*I164*$DG$12)</f>
        <v>0</v>
      </c>
      <c r="DH164" s="5"/>
      <c r="DI164" s="5">
        <f>SUM(DH164*D164*E164*F164*I164*$DI$12)</f>
        <v>0</v>
      </c>
      <c r="DJ164" s="5"/>
      <c r="DK164" s="5">
        <f>SUM(DJ164*D164*E164*F164*I164*$DK$12)</f>
        <v>0</v>
      </c>
      <c r="DL164" s="5"/>
      <c r="DM164" s="5">
        <f>DL164*D164*E164*F164*I164*$DM$12</f>
        <v>0</v>
      </c>
      <c r="DN164" s="11"/>
      <c r="DO164" s="5">
        <f>SUM(DN164*D164*E164*F164*I164*$DO$12)</f>
        <v>0</v>
      </c>
      <c r="DP164" s="5"/>
      <c r="DQ164" s="5">
        <f>SUM(DP164*D164*E164*F164*I164*$DQ$12)</f>
        <v>0</v>
      </c>
      <c r="DR164" s="5"/>
      <c r="DS164" s="5">
        <f>SUM(DR164*D164*E164*F164*J164*$DS$12)</f>
        <v>0</v>
      </c>
      <c r="DT164" s="5"/>
      <c r="DU164" s="5">
        <f>SUM(DT164*D164*E164*F164*K164*$DU$12)</f>
        <v>0</v>
      </c>
      <c r="DV164" s="5"/>
      <c r="DW164" s="5">
        <f>SUM(DV164*D164*E164*F164*H164*$DW$12)</f>
        <v>0</v>
      </c>
      <c r="DX164" s="11"/>
      <c r="DY164" s="5">
        <f>SUM(DX164*D164*E164*F164*H164*$DY$12)</f>
        <v>0</v>
      </c>
      <c r="DZ164" s="5"/>
      <c r="EA164" s="5">
        <f>SUM(DZ164*D164*E164*F164*H164*$EA$12)</f>
        <v>0</v>
      </c>
      <c r="EB164" s="5"/>
      <c r="EC164" s="5">
        <f>SUM(EB164*D164*E164*F164*H164*$EC$12)</f>
        <v>0</v>
      </c>
      <c r="ED164" s="5"/>
      <c r="EE164" s="5">
        <f t="shared" si="767"/>
        <v>0</v>
      </c>
      <c r="EF164" s="107"/>
      <c r="EG164" s="106">
        <f t="shared" si="1201"/>
        <v>0</v>
      </c>
      <c r="EH164" s="108">
        <f t="shared" si="1202"/>
        <v>0</v>
      </c>
      <c r="EI164" s="108">
        <f t="shared" si="1202"/>
        <v>0</v>
      </c>
    </row>
    <row r="165" spans="1:139" s="17" customFormat="1" ht="30" x14ac:dyDescent="0.25">
      <c r="A165" s="19"/>
      <c r="B165" s="19">
        <v>113</v>
      </c>
      <c r="C165" s="10" t="s">
        <v>313</v>
      </c>
      <c r="D165" s="9">
        <v>11480</v>
      </c>
      <c r="E165" s="4">
        <v>1.56</v>
      </c>
      <c r="F165" s="6">
        <v>1</v>
      </c>
      <c r="G165" s="6"/>
      <c r="H165" s="9">
        <v>1.4</v>
      </c>
      <c r="I165" s="9">
        <v>1.68</v>
      </c>
      <c r="J165" s="9">
        <v>2.23</v>
      </c>
      <c r="K165" s="9">
        <v>2.57</v>
      </c>
      <c r="L165" s="5"/>
      <c r="M165" s="5">
        <f t="shared" si="1203"/>
        <v>0</v>
      </c>
      <c r="N165" s="5"/>
      <c r="O165" s="5">
        <f>N165*D165*E165*F165*H165*$O$12</f>
        <v>0</v>
      </c>
      <c r="P165" s="11"/>
      <c r="Q165" s="5">
        <f>P165*D165*E165*F165*H165*$Q$12</f>
        <v>0</v>
      </c>
      <c r="R165" s="5"/>
      <c r="S165" s="5">
        <f>SUM(R165*D165*E165*F165*H165*$S$12)</f>
        <v>0</v>
      </c>
      <c r="T165" s="11"/>
      <c r="U165" s="11">
        <f>SUM(T165*D165*E165*F165*H165*$U$12)</f>
        <v>0</v>
      </c>
      <c r="V165" s="5"/>
      <c r="W165" s="5">
        <f t="shared" si="1204"/>
        <v>0</v>
      </c>
      <c r="X165" s="5"/>
      <c r="Y165" s="5">
        <f>SUM(X165*D165*E165*F165*H165*$Y$12)</f>
        <v>0</v>
      </c>
      <c r="Z165" s="5"/>
      <c r="AA165" s="5">
        <f>SUM(Z165*D165*E165*F165*H165*$AA$12)</f>
        <v>0</v>
      </c>
      <c r="AB165" s="5"/>
      <c r="AC165" s="5">
        <f>SUM(AB165*D165*E165*F165*I165*$AC$12)</f>
        <v>0</v>
      </c>
      <c r="AD165" s="11"/>
      <c r="AE165" s="5">
        <f>SUM(AD165*D165*E165*F165*I165*$AE$12)</f>
        <v>0</v>
      </c>
      <c r="AF165" s="5"/>
      <c r="AG165" s="5">
        <f>SUM(AF165*D165*E165*F165*H165*$AG$12)</f>
        <v>0</v>
      </c>
      <c r="AH165" s="11"/>
      <c r="AI165" s="11">
        <f>SUM(AH165*D165*E165*F165*H165*$AI$12)</f>
        <v>0</v>
      </c>
      <c r="AJ165" s="5"/>
      <c r="AK165" s="5">
        <f>SUM(AJ165*D165*E165*F165*H165*$AK$12)</f>
        <v>0</v>
      </c>
      <c r="AL165" s="7"/>
      <c r="AM165" s="5">
        <f>SUM(AL165*D165*E165*F165*H165*$AM$12)</f>
        <v>0</v>
      </c>
      <c r="AN165" s="5"/>
      <c r="AO165" s="5">
        <f>SUM(D165*E165*F165*H165*AN165*$AO$12)</f>
        <v>0</v>
      </c>
      <c r="AP165" s="5"/>
      <c r="AQ165" s="5">
        <f>SUM(AP165*D165*E165*F165*H165*$AQ$12)</f>
        <v>0</v>
      </c>
      <c r="AR165" s="5"/>
      <c r="AS165" s="5">
        <f>SUM(AR165*D165*E165*F165*H165*$AS$12)</f>
        <v>0</v>
      </c>
      <c r="AT165" s="5"/>
      <c r="AU165" s="5">
        <f>SUM(AT165*D165*E165*F165*H165*$AU$12)</f>
        <v>0</v>
      </c>
      <c r="AV165" s="5"/>
      <c r="AW165" s="5">
        <f>SUM(AV165*D165*E165*F165*H165*$AW$12)</f>
        <v>0</v>
      </c>
      <c r="AX165" s="5"/>
      <c r="AY165" s="5">
        <f>SUM(AX165*D165*E165*F165*H165*$AY$12)</f>
        <v>0</v>
      </c>
      <c r="AZ165" s="5"/>
      <c r="BA165" s="5">
        <f>SUM(AZ165*D165*E165*F165*H165*$BA$12)</f>
        <v>0</v>
      </c>
      <c r="BB165" s="5"/>
      <c r="BC165" s="5">
        <f>SUM(BB165*D165*E165*F165*H165*$BC$12)</f>
        <v>0</v>
      </c>
      <c r="BD165" s="5"/>
      <c r="BE165" s="5">
        <f>BD165*D165*E165*F165*H165*$BE$12</f>
        <v>0</v>
      </c>
      <c r="BF165" s="5"/>
      <c r="BG165" s="5">
        <f>BF165*D165*E165*F165*H165*$BG$12</f>
        <v>0</v>
      </c>
      <c r="BH165" s="5"/>
      <c r="BI165" s="5">
        <f>BH165*D165*E165*F165*H165*$BI$12</f>
        <v>0</v>
      </c>
      <c r="BJ165" s="5"/>
      <c r="BK165" s="5">
        <f>SUM(BJ165*D165*E165*F165*H165*$BK$12)</f>
        <v>0</v>
      </c>
      <c r="BL165" s="5"/>
      <c r="BM165" s="5">
        <f>SUM(BL165*D165*E165*F165*H165*$BM$12)</f>
        <v>0</v>
      </c>
      <c r="BN165" s="5"/>
      <c r="BO165" s="5">
        <f>SUM(BN165*D165*E165*F165*H165*$BO$12)</f>
        <v>0</v>
      </c>
      <c r="BP165" s="5"/>
      <c r="BQ165" s="5">
        <f>SUM(BP165*D165*E165*F165*H165*$BQ$12)</f>
        <v>0</v>
      </c>
      <c r="BR165" s="5"/>
      <c r="BS165" s="5">
        <f>SUM(BR165*D165*E165*F165*H165*$BS$12)</f>
        <v>0</v>
      </c>
      <c r="BT165" s="5"/>
      <c r="BU165" s="5">
        <f>BT165*D165*E165*F165*H165*$BU$12</f>
        <v>0</v>
      </c>
      <c r="BV165" s="5"/>
      <c r="BW165" s="5">
        <f>SUM(BV165*D165*E165*F165*H165*$BW$12)</f>
        <v>0</v>
      </c>
      <c r="BX165" s="5"/>
      <c r="BY165" s="5">
        <f>SUM(BX165*D165*E165*F165*H165*$BY$12)</f>
        <v>0</v>
      </c>
      <c r="BZ165" s="5"/>
      <c r="CA165" s="5">
        <f>SUM(BZ165*D165*E165*F165*H165*$CA$12)</f>
        <v>0</v>
      </c>
      <c r="CB165" s="5"/>
      <c r="CC165" s="5">
        <f>SUM(CB165*D165*E165*F165*H165*$CC$12)</f>
        <v>0</v>
      </c>
      <c r="CD165" s="5"/>
      <c r="CE165" s="5">
        <f>CD165*D165*E165*F165*H165*$CE$12</f>
        <v>0</v>
      </c>
      <c r="CF165" s="5"/>
      <c r="CG165" s="5">
        <f>SUM(CF165*D165*E165*F165*H165*$CG$12)</f>
        <v>0</v>
      </c>
      <c r="CH165" s="5"/>
      <c r="CI165" s="5">
        <f>SUM(CH165*D165*E165*F165*I165*$CI$12)</f>
        <v>0</v>
      </c>
      <c r="CJ165" s="5"/>
      <c r="CK165" s="5">
        <f>SUM(CJ165*D165*E165*F165*I165*$CK$12)</f>
        <v>0</v>
      </c>
      <c r="CL165" s="5"/>
      <c r="CM165" s="5">
        <f>SUM(CL165*D165*E165*F165*I165*$CM$12)</f>
        <v>0</v>
      </c>
      <c r="CN165" s="5"/>
      <c r="CO165" s="5">
        <f>SUM(CN165*D165*E165*F165*I165*$CO$12)</f>
        <v>0</v>
      </c>
      <c r="CP165" s="11"/>
      <c r="CQ165" s="5">
        <f>SUM(CP165*D165*E165*F165*I165*$CQ$12)</f>
        <v>0</v>
      </c>
      <c r="CR165" s="5"/>
      <c r="CS165" s="5">
        <f>SUM(CR165*D165*E165*F165*I165*$CS$12)</f>
        <v>0</v>
      </c>
      <c r="CT165" s="5"/>
      <c r="CU165" s="5">
        <f>SUM(CT165*D165*E165*F165*I165*$CU$12)</f>
        <v>0</v>
      </c>
      <c r="CV165" s="5"/>
      <c r="CW165" s="5">
        <f>SUM(CV165*D165*E165*F165*I165*$CW$12)</f>
        <v>0</v>
      </c>
      <c r="CX165" s="5"/>
      <c r="CY165" s="5">
        <f>SUM(CX165*D165*E165*F165*I165*$CY$12)</f>
        <v>0</v>
      </c>
      <c r="CZ165" s="5"/>
      <c r="DA165" s="5">
        <f>SUM(CZ165*D165*E165*F165*I165*$DA$12)</f>
        <v>0</v>
      </c>
      <c r="DB165" s="5"/>
      <c r="DC165" s="5">
        <f>SUM(DB165*D165*E165*F165*I165*$DC$12)</f>
        <v>0</v>
      </c>
      <c r="DD165" s="5"/>
      <c r="DE165" s="5">
        <f>SUM(DD165*D165*E165*F165*I165*$DE$12)</f>
        <v>0</v>
      </c>
      <c r="DF165" s="5"/>
      <c r="DG165" s="5">
        <f>SUM(DF165*D165*E165*F165*I165*$DG$12)</f>
        <v>0</v>
      </c>
      <c r="DH165" s="5"/>
      <c r="DI165" s="5">
        <f>SUM(DH165*D165*E165*F165*I165*$DI$12)</f>
        <v>0</v>
      </c>
      <c r="DJ165" s="5"/>
      <c r="DK165" s="5">
        <f>SUM(DJ165*D165*E165*F165*I165*$DK$12)</f>
        <v>0</v>
      </c>
      <c r="DL165" s="5"/>
      <c r="DM165" s="5">
        <f>DL165*D165*E165*F165*I165*$DM$12</f>
        <v>0</v>
      </c>
      <c r="DN165" s="11"/>
      <c r="DO165" s="5">
        <f>SUM(DN165*D165*E165*F165*I165*$DO$12)</f>
        <v>0</v>
      </c>
      <c r="DP165" s="5"/>
      <c r="DQ165" s="5">
        <f>SUM(DP165*D165*E165*F165*I165*$DQ$12)</f>
        <v>0</v>
      </c>
      <c r="DR165" s="5"/>
      <c r="DS165" s="5">
        <f>SUM(DR165*D165*E165*F165*J165*$DS$12)</f>
        <v>0</v>
      </c>
      <c r="DT165" s="5"/>
      <c r="DU165" s="5">
        <f>SUM(DT165*D165*E165*F165*K165*$DU$12)</f>
        <v>0</v>
      </c>
      <c r="DV165" s="7"/>
      <c r="DW165" s="5">
        <f>SUM(DV165*D165*E165*F165*H165*$DW$12)</f>
        <v>0</v>
      </c>
      <c r="DX165" s="11"/>
      <c r="DY165" s="5">
        <f>SUM(DX165*D165*E165*F165*H165*$DY$12)</f>
        <v>0</v>
      </c>
      <c r="DZ165" s="5"/>
      <c r="EA165" s="5">
        <f>SUM(DZ165*D165*E165*F165*H165*$EA$12)</f>
        <v>0</v>
      </c>
      <c r="EB165" s="5">
        <v>20</v>
      </c>
      <c r="EC165" s="5">
        <f>SUM(EB165*D165*E165*F165*H165*$EC$12)</f>
        <v>501446.39999999997</v>
      </c>
      <c r="ED165" s="5"/>
      <c r="EE165" s="5">
        <f t="shared" si="767"/>
        <v>0</v>
      </c>
      <c r="EF165" s="107"/>
      <c r="EG165" s="106">
        <f t="shared" si="1201"/>
        <v>0</v>
      </c>
      <c r="EH165" s="108">
        <f t="shared" si="1202"/>
        <v>20</v>
      </c>
      <c r="EI165" s="108">
        <f t="shared" si="1202"/>
        <v>501446.39999999997</v>
      </c>
    </row>
    <row r="166" spans="1:139" s="17" customFormat="1" x14ac:dyDescent="0.25">
      <c r="A166" s="50">
        <v>35</v>
      </c>
      <c r="B166" s="50"/>
      <c r="C166" s="54" t="s">
        <v>314</v>
      </c>
      <c r="D166" s="55">
        <v>11480</v>
      </c>
      <c r="E166" s="51">
        <v>1.23</v>
      </c>
      <c r="F166" s="46">
        <v>1</v>
      </c>
      <c r="G166" s="2"/>
      <c r="H166" s="55"/>
      <c r="I166" s="55"/>
      <c r="J166" s="55"/>
      <c r="K166" s="55">
        <v>2.57</v>
      </c>
      <c r="L166" s="7">
        <f>SUM(L167:L170)</f>
        <v>0</v>
      </c>
      <c r="M166" s="41">
        <f t="shared" ref="M166:DK166" si="1330">SUM(M167:M170)</f>
        <v>0</v>
      </c>
      <c r="N166" s="7">
        <f t="shared" si="1330"/>
        <v>0</v>
      </c>
      <c r="O166" s="41">
        <f t="shared" si="1330"/>
        <v>0</v>
      </c>
      <c r="P166" s="40">
        <f t="shared" si="1330"/>
        <v>0</v>
      </c>
      <c r="Q166" s="41">
        <f t="shared" si="1330"/>
        <v>0</v>
      </c>
      <c r="R166" s="7">
        <f t="shared" si="1330"/>
        <v>0</v>
      </c>
      <c r="S166" s="41">
        <f t="shared" si="1330"/>
        <v>0</v>
      </c>
      <c r="T166" s="52">
        <f t="shared" si="1330"/>
        <v>0</v>
      </c>
      <c r="U166" s="53">
        <f t="shared" si="1330"/>
        <v>0</v>
      </c>
      <c r="V166" s="7">
        <f t="shared" si="1330"/>
        <v>0</v>
      </c>
      <c r="W166" s="41">
        <f t="shared" si="1330"/>
        <v>0</v>
      </c>
      <c r="X166" s="7">
        <f t="shared" si="1330"/>
        <v>37</v>
      </c>
      <c r="Y166" s="41">
        <f t="shared" si="1330"/>
        <v>642237.12</v>
      </c>
      <c r="Z166" s="7">
        <f t="shared" si="1330"/>
        <v>125</v>
      </c>
      <c r="AA166" s="41">
        <f t="shared" si="1330"/>
        <v>2169720</v>
      </c>
      <c r="AB166" s="7">
        <f t="shared" si="1330"/>
        <v>0</v>
      </c>
      <c r="AC166" s="41">
        <f t="shared" si="1330"/>
        <v>0</v>
      </c>
      <c r="AD166" s="40">
        <f t="shared" si="1330"/>
        <v>28</v>
      </c>
      <c r="AE166" s="41">
        <f t="shared" si="1330"/>
        <v>634136.83200000005</v>
      </c>
      <c r="AF166" s="7">
        <f t="shared" si="1330"/>
        <v>40</v>
      </c>
      <c r="AG166" s="41">
        <f t="shared" si="1330"/>
        <v>694310.40000000002</v>
      </c>
      <c r="AH166" s="52">
        <f t="shared" si="1330"/>
        <v>20</v>
      </c>
      <c r="AI166" s="53">
        <f t="shared" si="1330"/>
        <v>347155.20000000001</v>
      </c>
      <c r="AJ166" s="7">
        <f>SUM(AJ167:AJ170)</f>
        <v>0</v>
      </c>
      <c r="AK166" s="41">
        <f>SUM(AK167:AK170)</f>
        <v>0</v>
      </c>
      <c r="AL166" s="41">
        <f>SUM(AL167:AL170)</f>
        <v>0</v>
      </c>
      <c r="AM166" s="41">
        <f>SUM(AM167:AM170)</f>
        <v>0</v>
      </c>
      <c r="AN166" s="7">
        <f t="shared" si="1330"/>
        <v>0</v>
      </c>
      <c r="AO166" s="41">
        <f t="shared" si="1330"/>
        <v>0</v>
      </c>
      <c r="AP166" s="7">
        <f t="shared" si="1330"/>
        <v>0</v>
      </c>
      <c r="AQ166" s="41">
        <f t="shared" si="1330"/>
        <v>0</v>
      </c>
      <c r="AR166" s="7">
        <f t="shared" si="1330"/>
        <v>0</v>
      </c>
      <c r="AS166" s="41">
        <f t="shared" si="1330"/>
        <v>0</v>
      </c>
      <c r="AT166" s="7">
        <f t="shared" si="1330"/>
        <v>300</v>
      </c>
      <c r="AU166" s="41">
        <f>SUM(AU167:AU170)</f>
        <v>5207328</v>
      </c>
      <c r="AV166" s="7">
        <f t="shared" ref="AV166:CH166" si="1331">SUM(AV167:AV170)</f>
        <v>376</v>
      </c>
      <c r="AW166" s="41">
        <f t="shared" si="1331"/>
        <v>6526517.7599999998</v>
      </c>
      <c r="AX166" s="7">
        <f t="shared" si="1331"/>
        <v>172</v>
      </c>
      <c r="AY166" s="41">
        <f t="shared" si="1331"/>
        <v>3049179.84</v>
      </c>
      <c r="AZ166" s="7">
        <f t="shared" si="1331"/>
        <v>109</v>
      </c>
      <c r="BA166" s="41">
        <f t="shared" si="1331"/>
        <v>1891995.84</v>
      </c>
      <c r="BB166" s="7">
        <f t="shared" si="1331"/>
        <v>10</v>
      </c>
      <c r="BC166" s="41">
        <f t="shared" si="1331"/>
        <v>173577.60000000001</v>
      </c>
      <c r="BD166" s="7">
        <f t="shared" si="1331"/>
        <v>312</v>
      </c>
      <c r="BE166" s="41">
        <f t="shared" si="1331"/>
        <v>5495177.5199999996</v>
      </c>
      <c r="BF166" s="7">
        <f t="shared" si="1331"/>
        <v>136</v>
      </c>
      <c r="BG166" s="41">
        <f t="shared" si="1331"/>
        <v>2360655.36</v>
      </c>
      <c r="BH166" s="7">
        <f t="shared" si="1331"/>
        <v>152</v>
      </c>
      <c r="BI166" s="41">
        <f t="shared" si="1331"/>
        <v>2998070.88</v>
      </c>
      <c r="BJ166" s="7">
        <f t="shared" si="1331"/>
        <v>0</v>
      </c>
      <c r="BK166" s="41">
        <f t="shared" si="1331"/>
        <v>0</v>
      </c>
      <c r="BL166" s="7">
        <f t="shared" si="1331"/>
        <v>5</v>
      </c>
      <c r="BM166" s="41">
        <f t="shared" si="1331"/>
        <v>207328.8</v>
      </c>
      <c r="BN166" s="7">
        <f t="shared" si="1331"/>
        <v>0</v>
      </c>
      <c r="BO166" s="41">
        <f t="shared" si="1331"/>
        <v>0</v>
      </c>
      <c r="BP166" s="7">
        <f t="shared" si="1331"/>
        <v>0</v>
      </c>
      <c r="BQ166" s="41">
        <f t="shared" si="1331"/>
        <v>0</v>
      </c>
      <c r="BR166" s="7">
        <f t="shared" si="1331"/>
        <v>9</v>
      </c>
      <c r="BS166" s="41">
        <f t="shared" si="1331"/>
        <v>156219.84</v>
      </c>
      <c r="BT166" s="7">
        <f t="shared" si="1331"/>
        <v>0</v>
      </c>
      <c r="BU166" s="41">
        <f t="shared" si="1331"/>
        <v>0</v>
      </c>
      <c r="BV166" s="7">
        <f t="shared" si="1331"/>
        <v>25</v>
      </c>
      <c r="BW166" s="41">
        <f t="shared" si="1331"/>
        <v>433944</v>
      </c>
      <c r="BX166" s="7">
        <f t="shared" si="1331"/>
        <v>60</v>
      </c>
      <c r="BY166" s="41">
        <f t="shared" si="1331"/>
        <v>1041465.6</v>
      </c>
      <c r="BZ166" s="7">
        <f t="shared" si="1331"/>
        <v>25</v>
      </c>
      <c r="CA166" s="41">
        <f t="shared" si="1331"/>
        <v>433944</v>
      </c>
      <c r="CB166" s="7">
        <f t="shared" si="1331"/>
        <v>0</v>
      </c>
      <c r="CC166" s="41">
        <f t="shared" si="1331"/>
        <v>0</v>
      </c>
      <c r="CD166" s="7">
        <f t="shared" si="1331"/>
        <v>13</v>
      </c>
      <c r="CE166" s="41">
        <f t="shared" si="1331"/>
        <v>225650.88</v>
      </c>
      <c r="CF166" s="7">
        <f t="shared" si="1331"/>
        <v>20</v>
      </c>
      <c r="CG166" s="41">
        <f t="shared" si="1331"/>
        <v>347155.20000000001</v>
      </c>
      <c r="CH166" s="7">
        <f t="shared" si="1331"/>
        <v>234</v>
      </c>
      <c r="CI166" s="41">
        <f t="shared" si="1330"/>
        <v>4880423.5200000005</v>
      </c>
      <c r="CJ166" s="7">
        <f>SUM(CJ167:CJ170)</f>
        <v>30</v>
      </c>
      <c r="CK166" s="41">
        <f>SUM(CK167:CK170)</f>
        <v>624879.35999999999</v>
      </c>
      <c r="CL166" s="7">
        <f>SUM(CL167:CL170)</f>
        <v>56</v>
      </c>
      <c r="CM166" s="41">
        <f>SUM(CM167:CM170)</f>
        <v>1166441.4720000001</v>
      </c>
      <c r="CN166" s="7">
        <f t="shared" si="1330"/>
        <v>192</v>
      </c>
      <c r="CO166" s="41">
        <f t="shared" si="1330"/>
        <v>3999227.9040000001</v>
      </c>
      <c r="CP166" s="40">
        <f>SUM(CP167:CP170)</f>
        <v>0</v>
      </c>
      <c r="CQ166" s="41">
        <f>SUM(CQ167:CQ170)</f>
        <v>0</v>
      </c>
      <c r="CR166" s="7">
        <f t="shared" si="1330"/>
        <v>0</v>
      </c>
      <c r="CS166" s="41">
        <f t="shared" si="1330"/>
        <v>0</v>
      </c>
      <c r="CT166" s="7">
        <f>SUM(CT167:CT170)</f>
        <v>60</v>
      </c>
      <c r="CU166" s="41">
        <f>SUM(CU167:CU170)</f>
        <v>1249758.72</v>
      </c>
      <c r="CV166" s="7">
        <f>SUM(CV167:CV170)</f>
        <v>0</v>
      </c>
      <c r="CW166" s="41">
        <f>SUM(CW167:CW170)</f>
        <v>0</v>
      </c>
      <c r="CX166" s="7">
        <f t="shared" si="1330"/>
        <v>50</v>
      </c>
      <c r="CY166" s="41">
        <f t="shared" si="1330"/>
        <v>1041465.6</v>
      </c>
      <c r="CZ166" s="7">
        <f t="shared" si="1330"/>
        <v>40</v>
      </c>
      <c r="DA166" s="41">
        <f t="shared" si="1330"/>
        <v>833172.4800000001</v>
      </c>
      <c r="DB166" s="7">
        <f t="shared" si="1330"/>
        <v>13</v>
      </c>
      <c r="DC166" s="41">
        <f t="shared" si="1330"/>
        <v>270781.05599999998</v>
      </c>
      <c r="DD166" s="7">
        <f t="shared" si="1330"/>
        <v>17</v>
      </c>
      <c r="DE166" s="41">
        <f t="shared" si="1330"/>
        <v>354098.304</v>
      </c>
      <c r="DF166" s="7">
        <f t="shared" si="1330"/>
        <v>65</v>
      </c>
      <c r="DG166" s="41">
        <f t="shared" si="1330"/>
        <v>1360269.7920000001</v>
      </c>
      <c r="DH166" s="7">
        <f t="shared" si="1330"/>
        <v>182</v>
      </c>
      <c r="DI166" s="41">
        <f t="shared" si="1330"/>
        <v>3810028.3200000003</v>
      </c>
      <c r="DJ166" s="7">
        <f t="shared" si="1330"/>
        <v>52</v>
      </c>
      <c r="DK166" s="41">
        <f t="shared" si="1330"/>
        <v>1102217.7600000002</v>
      </c>
      <c r="DL166" s="7">
        <f t="shared" ref="DL166:EI166" si="1332">SUM(DL167:DL170)</f>
        <v>20</v>
      </c>
      <c r="DM166" s="41">
        <f t="shared" si="1332"/>
        <v>416586.24000000005</v>
      </c>
      <c r="DN166" s="40">
        <f t="shared" si="1332"/>
        <v>20</v>
      </c>
      <c r="DO166" s="41">
        <f t="shared" si="1332"/>
        <v>416586.24000000005</v>
      </c>
      <c r="DP166" s="7">
        <f t="shared" si="1332"/>
        <v>0</v>
      </c>
      <c r="DQ166" s="41">
        <f t="shared" si="1332"/>
        <v>0</v>
      </c>
      <c r="DR166" s="7">
        <f t="shared" si="1332"/>
        <v>2</v>
      </c>
      <c r="DS166" s="41">
        <f t="shared" si="1332"/>
        <v>55296.864000000009</v>
      </c>
      <c r="DT166" s="7">
        <f t="shared" si="1332"/>
        <v>5</v>
      </c>
      <c r="DU166" s="41">
        <f t="shared" si="1332"/>
        <v>159319.44</v>
      </c>
      <c r="DV166" s="41">
        <f t="shared" si="1332"/>
        <v>0</v>
      </c>
      <c r="DW166" s="41">
        <f t="shared" si="1332"/>
        <v>0</v>
      </c>
      <c r="DX166" s="40">
        <f t="shared" si="1332"/>
        <v>10</v>
      </c>
      <c r="DY166" s="41">
        <f t="shared" si="1332"/>
        <v>173577.60000000001</v>
      </c>
      <c r="DZ166" s="7">
        <f t="shared" si="1332"/>
        <v>0</v>
      </c>
      <c r="EA166" s="41">
        <f t="shared" si="1332"/>
        <v>0</v>
      </c>
      <c r="EB166" s="7">
        <f t="shared" si="1332"/>
        <v>0</v>
      </c>
      <c r="EC166" s="41">
        <f t="shared" si="1332"/>
        <v>0</v>
      </c>
      <c r="ED166" s="47">
        <v>0</v>
      </c>
      <c r="EE166" s="47">
        <f t="shared" si="1332"/>
        <v>0</v>
      </c>
      <c r="EF166" s="104">
        <f t="shared" si="1332"/>
        <v>0</v>
      </c>
      <c r="EG166" s="104">
        <f t="shared" si="1332"/>
        <v>0</v>
      </c>
      <c r="EH166" s="105">
        <f t="shared" si="1332"/>
        <v>3022</v>
      </c>
      <c r="EI166" s="105">
        <f t="shared" si="1332"/>
        <v>56949901.344000012</v>
      </c>
    </row>
    <row r="167" spans="1:139" s="17" customFormat="1" x14ac:dyDescent="0.25">
      <c r="A167" s="19"/>
      <c r="B167" s="19">
        <v>114</v>
      </c>
      <c r="C167" s="8" t="s">
        <v>315</v>
      </c>
      <c r="D167" s="9">
        <v>11480</v>
      </c>
      <c r="E167" s="4">
        <v>1.08</v>
      </c>
      <c r="F167" s="6">
        <v>1</v>
      </c>
      <c r="G167" s="6"/>
      <c r="H167" s="9">
        <v>1.4</v>
      </c>
      <c r="I167" s="9">
        <v>1.68</v>
      </c>
      <c r="J167" s="9">
        <v>2.23</v>
      </c>
      <c r="K167" s="9">
        <v>2.57</v>
      </c>
      <c r="L167" s="5"/>
      <c r="M167" s="5">
        <f t="shared" si="1203"/>
        <v>0</v>
      </c>
      <c r="N167" s="7"/>
      <c r="O167" s="5">
        <f>N167*D167*E167*F167*H167*$O$12</f>
        <v>0</v>
      </c>
      <c r="P167" s="11">
        <v>0</v>
      </c>
      <c r="Q167" s="5">
        <f>P167*D167*E167*F167*H167*$Q$12</f>
        <v>0</v>
      </c>
      <c r="R167" s="5">
        <v>0</v>
      </c>
      <c r="S167" s="5">
        <f>SUM(R167*D167*E167*F167*H167*$S$12)</f>
        <v>0</v>
      </c>
      <c r="T167" s="11"/>
      <c r="U167" s="11">
        <f>SUM(T167*D167*E167*F167*H167*$U$12)</f>
        <v>0</v>
      </c>
      <c r="V167" s="5"/>
      <c r="W167" s="5">
        <f t="shared" si="1204"/>
        <v>0</v>
      </c>
      <c r="X167" s="5">
        <v>37</v>
      </c>
      <c r="Y167" s="5">
        <f>SUM(X167*D167*E167*F167*H167*$Y$12)</f>
        <v>642237.12</v>
      </c>
      <c r="Z167" s="5">
        <v>125</v>
      </c>
      <c r="AA167" s="5">
        <f>SUM(Z167*D167*E167*F167*H167*$AA$12)</f>
        <v>2169720</v>
      </c>
      <c r="AB167" s="5"/>
      <c r="AC167" s="5">
        <f>SUM(AB167*D167*E167*F167*I167*$AC$12)</f>
        <v>0</v>
      </c>
      <c r="AD167" s="11">
        <v>20</v>
      </c>
      <c r="AE167" s="5">
        <f>SUM(AD167*D167*E167*F167*I167*$AE$12)</f>
        <v>416586.24000000005</v>
      </c>
      <c r="AF167" s="5">
        <v>40</v>
      </c>
      <c r="AG167" s="5">
        <f>SUM(AF167*D167*E167*F167*H167*$AG$12)</f>
        <v>694310.40000000002</v>
      </c>
      <c r="AH167" s="11">
        <f>20</f>
        <v>20</v>
      </c>
      <c r="AI167" s="11">
        <f>SUM(AH167*D167*E167*F167*H167*$AI$12)</f>
        <v>347155.20000000001</v>
      </c>
      <c r="AJ167" s="5">
        <v>0</v>
      </c>
      <c r="AK167" s="5">
        <f>SUM(AJ167*D167*E167*F167*H167*$AK$12)</f>
        <v>0</v>
      </c>
      <c r="AL167" s="7"/>
      <c r="AM167" s="5">
        <f>SUM(AL167*D167*E167*F167*H167*$AM$12)</f>
        <v>0</v>
      </c>
      <c r="AN167" s="5">
        <v>0</v>
      </c>
      <c r="AO167" s="5">
        <f>SUM(D167*E167*F167*H167*AN167*$AO$12)</f>
        <v>0</v>
      </c>
      <c r="AP167" s="5"/>
      <c r="AQ167" s="5">
        <f>SUM(AP167*D167*E167*F167*H167*$AQ$12)</f>
        <v>0</v>
      </c>
      <c r="AR167" s="5"/>
      <c r="AS167" s="5">
        <f>SUM(AR167*D167*E167*F167*H167*$AS$12)</f>
        <v>0</v>
      </c>
      <c r="AT167" s="5">
        <v>300</v>
      </c>
      <c r="AU167" s="5">
        <f>SUM(AT167*D167*E167*F167*H167*$AU$12)</f>
        <v>5207328</v>
      </c>
      <c r="AV167" s="5">
        <v>376</v>
      </c>
      <c r="AW167" s="5">
        <f>SUM(AV167*D167*E167*F167*H167*$AW$12)</f>
        <v>6526517.7599999998</v>
      </c>
      <c r="AX167" s="11">
        <v>160</v>
      </c>
      <c r="AY167" s="5">
        <f>SUM(AX167*D167*E167*F167*H167*$AY$12)</f>
        <v>2777241.6000000001</v>
      </c>
      <c r="AZ167" s="5">
        <v>109</v>
      </c>
      <c r="BA167" s="5">
        <f>SUM(AZ167*D167*E167*F167*H167*$BA$12)</f>
        <v>1891995.84</v>
      </c>
      <c r="BB167" s="5">
        <v>10</v>
      </c>
      <c r="BC167" s="5">
        <f>SUM(BB167*D167*E167*F167*H167*$BC$12)</f>
        <v>173577.60000000001</v>
      </c>
      <c r="BD167" s="5">
        <v>297</v>
      </c>
      <c r="BE167" s="5">
        <f>BD167*D167*E167*F167*H167*$BE$12</f>
        <v>5155254.72</v>
      </c>
      <c r="BF167" s="5">
        <v>136</v>
      </c>
      <c r="BG167" s="5">
        <f>BF167*D167*E167*F167*H167*$BG$12</f>
        <v>2360655.36</v>
      </c>
      <c r="BH167" s="5">
        <v>150</v>
      </c>
      <c r="BI167" s="5">
        <f>BH167*D167*E167*F167*H167*$BI$12</f>
        <v>2603664</v>
      </c>
      <c r="BJ167" s="5"/>
      <c r="BK167" s="5">
        <f>SUM(BJ167*D167*E167*F167*H167*$BK$12)</f>
        <v>0</v>
      </c>
      <c r="BL167" s="5"/>
      <c r="BM167" s="5">
        <f>SUM(BL167*D167*E167*F167*H167*$BM$12)</f>
        <v>0</v>
      </c>
      <c r="BN167" s="5"/>
      <c r="BO167" s="5">
        <f>SUM(BN167*D167*E167*F167*H167*$BO$12)</f>
        <v>0</v>
      </c>
      <c r="BP167" s="5"/>
      <c r="BQ167" s="5">
        <f>SUM(BP167*D167*E167*F167*H167*$BQ$12)</f>
        <v>0</v>
      </c>
      <c r="BR167" s="5">
        <v>9</v>
      </c>
      <c r="BS167" s="5">
        <f>SUM(BR167*D167*E167*F167*H167*$BS$12)</f>
        <v>156219.84</v>
      </c>
      <c r="BT167" s="5"/>
      <c r="BU167" s="5">
        <f>BT167*D167*E167*F167*H167*$BU$12</f>
        <v>0</v>
      </c>
      <c r="BV167" s="5">
        <v>25</v>
      </c>
      <c r="BW167" s="5">
        <f>SUM(BV167*D167*E167*F167*H167*$BW$12)</f>
        <v>433944</v>
      </c>
      <c r="BX167" s="5">
        <v>60</v>
      </c>
      <c r="BY167" s="5">
        <f>SUM(BX167*D167*E167*F167*H167*$BY$12)</f>
        <v>1041465.6</v>
      </c>
      <c r="BZ167" s="5">
        <v>25</v>
      </c>
      <c r="CA167" s="5">
        <f>SUM(BZ167*D167*E167*F167*H167*$CA$12)</f>
        <v>433944</v>
      </c>
      <c r="CB167" s="5">
        <v>0</v>
      </c>
      <c r="CC167" s="5">
        <f>SUM(CB167*D167*E167*F167*H167*$CC$12)</f>
        <v>0</v>
      </c>
      <c r="CD167" s="5">
        <v>13</v>
      </c>
      <c r="CE167" s="5">
        <f>CD167*D167*E167*F167*H167*$CE$12</f>
        <v>225650.88</v>
      </c>
      <c r="CF167" s="5">
        <v>20</v>
      </c>
      <c r="CG167" s="5">
        <f>SUM(CF167*D167*E167*F167*H167*$CG$12)</f>
        <v>347155.20000000001</v>
      </c>
      <c r="CH167" s="5">
        <v>233</v>
      </c>
      <c r="CI167" s="5">
        <f>SUM(CH167*D167*E167*F167*I167*$CI$12)</f>
        <v>4853229.6960000005</v>
      </c>
      <c r="CJ167" s="5">
        <v>30</v>
      </c>
      <c r="CK167" s="5">
        <f>SUM(CJ167*D167*E167*F167*I167*$CK$12)</f>
        <v>624879.35999999999</v>
      </c>
      <c r="CL167" s="5">
        <v>56</v>
      </c>
      <c r="CM167" s="5">
        <f>SUM(CL167*D167*E167*F167*I167*$CM$12)</f>
        <v>1166441.4720000001</v>
      </c>
      <c r="CN167" s="5">
        <v>192</v>
      </c>
      <c r="CO167" s="5">
        <f>SUM(CN167*D167*E167*F167*I167*$CO$12)</f>
        <v>3999227.9040000001</v>
      </c>
      <c r="CP167" s="11">
        <v>0</v>
      </c>
      <c r="CQ167" s="5">
        <f>SUM(CP167*D167*E167*F167*I167*$CQ$12)</f>
        <v>0</v>
      </c>
      <c r="CR167" s="5"/>
      <c r="CS167" s="5">
        <f>SUM(CR167*D167*E167*F167*I167*$CS$12)</f>
        <v>0</v>
      </c>
      <c r="CT167" s="5">
        <v>60</v>
      </c>
      <c r="CU167" s="5">
        <f>SUM(CT167*D167*E167*F167*I167*$CU$12)</f>
        <v>1249758.72</v>
      </c>
      <c r="CV167" s="5"/>
      <c r="CW167" s="5">
        <f>SUM(CV167*D167*E167*F167*I167*$CW$12)</f>
        <v>0</v>
      </c>
      <c r="CX167" s="5">
        <v>50</v>
      </c>
      <c r="CY167" s="5">
        <f>SUM(CX167*D167*E167*F167*I167*$CY$12)</f>
        <v>1041465.6</v>
      </c>
      <c r="CZ167" s="5">
        <v>40</v>
      </c>
      <c r="DA167" s="5">
        <f>SUM(CZ167*D167*E167*F167*I167*$DA$12)</f>
        <v>833172.4800000001</v>
      </c>
      <c r="DB167" s="5">
        <v>13</v>
      </c>
      <c r="DC167" s="5">
        <f>SUM(DB167*D167*E167*F167*I167*$DC$12)</f>
        <v>270781.05599999998</v>
      </c>
      <c r="DD167" s="5">
        <v>17</v>
      </c>
      <c r="DE167" s="5">
        <f>SUM(DD167*D167*E167*F167*I167*$DE$12)</f>
        <v>354098.304</v>
      </c>
      <c r="DF167" s="5">
        <v>64</v>
      </c>
      <c r="DG167" s="5">
        <f>SUM(DF167*D167*E167*F167*I167*$DG$12)</f>
        <v>1333075.9680000001</v>
      </c>
      <c r="DH167" s="5">
        <v>179</v>
      </c>
      <c r="DI167" s="5">
        <f>SUM(DH167*D167*E167*F167*I167*$DI$12)</f>
        <v>3728446.8480000002</v>
      </c>
      <c r="DJ167" s="5">
        <v>49</v>
      </c>
      <c r="DK167" s="5">
        <f>SUM(DJ167*D167*E167*F167*I167*$DK$12)</f>
        <v>1020636.2880000002</v>
      </c>
      <c r="DL167" s="5">
        <v>20</v>
      </c>
      <c r="DM167" s="5">
        <f>DL167*D167*E167*F167*I167*$DM$12</f>
        <v>416586.24000000005</v>
      </c>
      <c r="DN167" s="11">
        <v>20</v>
      </c>
      <c r="DO167" s="5">
        <f>SUM(DN167*D167*E167*F167*I167*$DO$12)</f>
        <v>416586.24000000005</v>
      </c>
      <c r="DP167" s="5"/>
      <c r="DQ167" s="5">
        <f>SUM(DP167*D167*E167*F167*I167*$DQ$12)</f>
        <v>0</v>
      </c>
      <c r="DR167" s="5">
        <v>2</v>
      </c>
      <c r="DS167" s="5">
        <f>SUM(DR167*D167*E167*F167*J167*$DS$12)</f>
        <v>55296.864000000009</v>
      </c>
      <c r="DT167" s="5">
        <v>5</v>
      </c>
      <c r="DU167" s="5">
        <f>SUM(DT167*D167*E167*F167*K167*$DU$12)</f>
        <v>159319.44</v>
      </c>
      <c r="DV167" s="7"/>
      <c r="DW167" s="5">
        <f>SUM(DV167*D167*E167*F167*H167*$DW$12)</f>
        <v>0</v>
      </c>
      <c r="DX167" s="11">
        <v>10</v>
      </c>
      <c r="DY167" s="5">
        <f>SUM(DX167*D167*E167*F167*H167*$DY$12)</f>
        <v>173577.60000000001</v>
      </c>
      <c r="DZ167" s="5"/>
      <c r="EA167" s="5">
        <f>SUM(DZ167*D167*E167*F167*H167*$EA$12)</f>
        <v>0</v>
      </c>
      <c r="EB167" s="5"/>
      <c r="EC167" s="5">
        <f>SUM(EB167*D167*E167*F167*H167*$EC$12)</f>
        <v>0</v>
      </c>
      <c r="ED167" s="5"/>
      <c r="EE167" s="5">
        <f t="shared" si="767"/>
        <v>0</v>
      </c>
      <c r="EF167" s="107"/>
      <c r="EG167" s="106">
        <f t="shared" si="1201"/>
        <v>0</v>
      </c>
      <c r="EH167" s="108">
        <f t="shared" si="1202"/>
        <v>2972</v>
      </c>
      <c r="EI167" s="108">
        <f t="shared" si="1202"/>
        <v>55301203.440000013</v>
      </c>
    </row>
    <row r="168" spans="1:139" s="17" customFormat="1" ht="120" x14ac:dyDescent="0.25">
      <c r="A168" s="19"/>
      <c r="B168" s="19">
        <v>115</v>
      </c>
      <c r="C168" s="8" t="s">
        <v>316</v>
      </c>
      <c r="D168" s="9">
        <v>11480</v>
      </c>
      <c r="E168" s="4">
        <v>1.41</v>
      </c>
      <c r="F168" s="6">
        <v>1</v>
      </c>
      <c r="G168" s="6"/>
      <c r="H168" s="9">
        <v>1.4</v>
      </c>
      <c r="I168" s="9">
        <v>1.68</v>
      </c>
      <c r="J168" s="9">
        <v>2.23</v>
      </c>
      <c r="K168" s="9">
        <v>2.57</v>
      </c>
      <c r="L168" s="5"/>
      <c r="M168" s="5">
        <f t="shared" si="1203"/>
        <v>0</v>
      </c>
      <c r="N168" s="5"/>
      <c r="O168" s="5">
        <f>N168*D168*E168*F168*H168*$O$12</f>
        <v>0</v>
      </c>
      <c r="P168" s="11">
        <v>0</v>
      </c>
      <c r="Q168" s="5">
        <f>P168*D168*E168*F168*H168*$Q$12</f>
        <v>0</v>
      </c>
      <c r="R168" s="5">
        <v>0</v>
      </c>
      <c r="S168" s="5">
        <f>SUM(R168*D168*E168*F168*H168*$S$12)</f>
        <v>0</v>
      </c>
      <c r="T168" s="11"/>
      <c r="U168" s="11">
        <f>SUM(T168*D168*E168*F168*H168*$U$12)</f>
        <v>0</v>
      </c>
      <c r="V168" s="5"/>
      <c r="W168" s="5">
        <f t="shared" si="1204"/>
        <v>0</v>
      </c>
      <c r="X168" s="5">
        <v>0</v>
      </c>
      <c r="Y168" s="5">
        <f>SUM(X168*D168*E168*F168*H168*$Y$12)</f>
        <v>0</v>
      </c>
      <c r="Z168" s="5"/>
      <c r="AA168" s="5">
        <f>SUM(Z168*D168*E168*F168*H168*$AA$12)</f>
        <v>0</v>
      </c>
      <c r="AB168" s="5"/>
      <c r="AC168" s="5">
        <f>SUM(AB168*D168*E168*F168*I168*$AC$12)</f>
        <v>0</v>
      </c>
      <c r="AD168" s="11">
        <v>8</v>
      </c>
      <c r="AE168" s="5">
        <f>SUM(AD168*D168*E168*F168*I168*$AE$12)</f>
        <v>217550.59199999998</v>
      </c>
      <c r="AF168" s="5"/>
      <c r="AG168" s="5">
        <f>SUM(AF168*D168*E168*F168*H168*$AG$12)</f>
        <v>0</v>
      </c>
      <c r="AH168" s="11"/>
      <c r="AI168" s="11">
        <f>SUM(AH168*D168*E168*F168*H168*$AI$12)</f>
        <v>0</v>
      </c>
      <c r="AJ168" s="5"/>
      <c r="AK168" s="5">
        <f>SUM(AJ168*D168*E168*F168*H168*$AK$12)</f>
        <v>0</v>
      </c>
      <c r="AL168" s="7"/>
      <c r="AM168" s="5">
        <f>SUM(AL168*D168*E168*F168*H168*$AM$12)</f>
        <v>0</v>
      </c>
      <c r="AN168" s="5">
        <v>0</v>
      </c>
      <c r="AO168" s="5">
        <f>SUM(D168*E168*F168*H168*AN168*$AO$12)</f>
        <v>0</v>
      </c>
      <c r="AP168" s="5"/>
      <c r="AQ168" s="5">
        <f>SUM(AP168*D168*E168*F168*H168*$AQ$12)</f>
        <v>0</v>
      </c>
      <c r="AR168" s="5"/>
      <c r="AS168" s="5">
        <f>SUM(AR168*D168*E168*F168*H168*$AS$12)</f>
        <v>0</v>
      </c>
      <c r="AT168" s="5">
        <v>0</v>
      </c>
      <c r="AU168" s="5">
        <f>SUM(AT168*D168*E168*F168*H168*$AU$12)</f>
        <v>0</v>
      </c>
      <c r="AV168" s="5"/>
      <c r="AW168" s="5">
        <f>SUM(AV168*D168*E168*F168*H168*$AW$12)</f>
        <v>0</v>
      </c>
      <c r="AX168" s="11">
        <v>12</v>
      </c>
      <c r="AY168" s="5">
        <f>SUM(AX168*D168*E168*F168*H168*$AY$12)</f>
        <v>271938.23999999993</v>
      </c>
      <c r="AZ168" s="5"/>
      <c r="BA168" s="5">
        <f>SUM(AZ168*D168*E168*F168*H168*$BA$12)</f>
        <v>0</v>
      </c>
      <c r="BB168" s="5"/>
      <c r="BC168" s="5">
        <f>SUM(BB168*D168*E168*F168*H168*$BC$12)</f>
        <v>0</v>
      </c>
      <c r="BD168" s="5">
        <v>15</v>
      </c>
      <c r="BE168" s="5">
        <f>BD168*D168*E168*F168*H168*$BE$12</f>
        <v>339922.8</v>
      </c>
      <c r="BF168" s="5"/>
      <c r="BG168" s="5">
        <f>BF168*D168*E168*F168*H168*$BG$12</f>
        <v>0</v>
      </c>
      <c r="BH168" s="5"/>
      <c r="BI168" s="5">
        <f>BH168*D168*E168*F168*H168*$BI$12</f>
        <v>0</v>
      </c>
      <c r="BJ168" s="5"/>
      <c r="BK168" s="5">
        <f>SUM(BJ168*D168*E168*F168*H168*$BK$12)</f>
        <v>0</v>
      </c>
      <c r="BL168" s="5"/>
      <c r="BM168" s="5">
        <f>SUM(BL168*D168*E168*F168*H168*$BM$12)</f>
        <v>0</v>
      </c>
      <c r="BN168" s="5"/>
      <c r="BO168" s="5">
        <f>SUM(BN168*D168*E168*F168*H168*$BO$12)</f>
        <v>0</v>
      </c>
      <c r="BP168" s="5"/>
      <c r="BQ168" s="5">
        <f>SUM(BP168*D168*E168*F168*H168*$BQ$12)</f>
        <v>0</v>
      </c>
      <c r="BR168" s="5"/>
      <c r="BS168" s="5">
        <f>SUM(BR168*D168*E168*F168*H168*$BS$12)</f>
        <v>0</v>
      </c>
      <c r="BT168" s="5"/>
      <c r="BU168" s="5">
        <f>BT168*D168*E168*F168*H168*$BU$12</f>
        <v>0</v>
      </c>
      <c r="BV168" s="5"/>
      <c r="BW168" s="5">
        <f>SUM(BV168*D168*E168*F168*H168*$BW$12)</f>
        <v>0</v>
      </c>
      <c r="BX168" s="5"/>
      <c r="BY168" s="5">
        <f>SUM(BX168*D168*E168*F168*H168*$BY$12)</f>
        <v>0</v>
      </c>
      <c r="BZ168" s="5">
        <v>0</v>
      </c>
      <c r="CA168" s="5">
        <f>SUM(BZ168*D168*E168*F168*H168*$CA$12)</f>
        <v>0</v>
      </c>
      <c r="CB168" s="5">
        <v>0</v>
      </c>
      <c r="CC168" s="5">
        <f>SUM(CB168*D168*E168*F168*H168*$CC$12)</f>
        <v>0</v>
      </c>
      <c r="CD168" s="5"/>
      <c r="CE168" s="5">
        <f>CD168*D168*E168*F168*H168*$CE$12</f>
        <v>0</v>
      </c>
      <c r="CF168" s="5"/>
      <c r="CG168" s="5">
        <f>SUM(CF168*D168*E168*F168*H168*$CG$12)</f>
        <v>0</v>
      </c>
      <c r="CH168" s="5">
        <v>1</v>
      </c>
      <c r="CI168" s="5">
        <f>SUM(CH168*D168*E168*F168*I168*$CI$12)</f>
        <v>27193.823999999997</v>
      </c>
      <c r="CJ168" s="5"/>
      <c r="CK168" s="5">
        <f>SUM(CJ168*D168*E168*F168*I168*$CK$12)</f>
        <v>0</v>
      </c>
      <c r="CL168" s="5">
        <v>0</v>
      </c>
      <c r="CM168" s="5">
        <f>SUM(CL168*D168*E168*F168*I168*$CM$12)</f>
        <v>0</v>
      </c>
      <c r="CN168" s="5"/>
      <c r="CO168" s="5">
        <f>SUM(CN168*D168*E168*F168*I168*$CO$12)</f>
        <v>0</v>
      </c>
      <c r="CP168" s="11"/>
      <c r="CQ168" s="5">
        <f>SUM(CP168*D168*E168*F168*I168*$CQ$12)</f>
        <v>0</v>
      </c>
      <c r="CR168" s="5"/>
      <c r="CS168" s="5">
        <f>SUM(CR168*D168*E168*F168*I168*$CS$12)</f>
        <v>0</v>
      </c>
      <c r="CT168" s="5"/>
      <c r="CU168" s="5">
        <f>SUM(CT168*D168*E168*F168*I168*$CU$12)</f>
        <v>0</v>
      </c>
      <c r="CV168" s="5">
        <v>0</v>
      </c>
      <c r="CW168" s="5">
        <f>SUM(CV168*D168*E168*F168*I168*$CW$12)</f>
        <v>0</v>
      </c>
      <c r="CX168" s="5"/>
      <c r="CY168" s="5">
        <f>SUM(CX168*D168*E168*F168*I168*$CY$12)</f>
        <v>0</v>
      </c>
      <c r="CZ168" s="5">
        <v>0</v>
      </c>
      <c r="DA168" s="5">
        <f>SUM(CZ168*D168*E168*F168*I168*$DA$12)</f>
        <v>0</v>
      </c>
      <c r="DB168" s="5"/>
      <c r="DC168" s="5">
        <f>SUM(DB168*D168*E168*F168*I168*$DC$12)</f>
        <v>0</v>
      </c>
      <c r="DD168" s="5"/>
      <c r="DE168" s="5">
        <f>SUM(DD168*D168*E168*F168*I168*$DE$12)</f>
        <v>0</v>
      </c>
      <c r="DF168" s="5">
        <v>1</v>
      </c>
      <c r="DG168" s="5">
        <f>SUM(DF168*D168*E168*F168*I168*$DG$12)</f>
        <v>27193.823999999997</v>
      </c>
      <c r="DH168" s="5">
        <v>3</v>
      </c>
      <c r="DI168" s="5">
        <f>SUM(DH168*D168*E168*F168*I168*$DI$12)</f>
        <v>81581.471999999994</v>
      </c>
      <c r="DJ168" s="5">
        <v>3</v>
      </c>
      <c r="DK168" s="5">
        <f>SUM(DJ168*D168*E168*F168*I168*$DK$12)</f>
        <v>81581.471999999994</v>
      </c>
      <c r="DL168" s="5"/>
      <c r="DM168" s="5">
        <f>DL168*D168*E168*F168*I168*$DM$12</f>
        <v>0</v>
      </c>
      <c r="DN168" s="11"/>
      <c r="DO168" s="5">
        <f>SUM(DN168*D168*E168*F168*I168*$DO$12)</f>
        <v>0</v>
      </c>
      <c r="DP168" s="5">
        <v>0</v>
      </c>
      <c r="DQ168" s="5">
        <f>SUM(DP168*D168*E168*F168*I168*$DQ$12)</f>
        <v>0</v>
      </c>
      <c r="DR168" s="5">
        <v>0</v>
      </c>
      <c r="DS168" s="5">
        <f>SUM(DR168*D168*E168*F168*J168*$DS$12)</f>
        <v>0</v>
      </c>
      <c r="DT168" s="5">
        <v>0</v>
      </c>
      <c r="DU168" s="5">
        <f>SUM(DT168*D168*E168*F168*K168*$DU$12)</f>
        <v>0</v>
      </c>
      <c r="DV168" s="7"/>
      <c r="DW168" s="5">
        <f>SUM(DV168*D168*E168*F168*H168*$DW$12)</f>
        <v>0</v>
      </c>
      <c r="DX168" s="11"/>
      <c r="DY168" s="5">
        <f>SUM(DX168*D168*E168*F168*H168*$DY$12)</f>
        <v>0</v>
      </c>
      <c r="DZ168" s="5"/>
      <c r="EA168" s="5">
        <f>SUM(DZ168*D168*E168*F168*H168*$EA$12)</f>
        <v>0</v>
      </c>
      <c r="EB168" s="5"/>
      <c r="EC168" s="5">
        <f>SUM(EB168*D168*E168*F168*H168*$EC$12)</f>
        <v>0</v>
      </c>
      <c r="ED168" s="5"/>
      <c r="EE168" s="5">
        <f t="shared" si="767"/>
        <v>0</v>
      </c>
      <c r="EF168" s="107"/>
      <c r="EG168" s="106">
        <f t="shared" si="1201"/>
        <v>0</v>
      </c>
      <c r="EH168" s="108">
        <f t="shared" si="1202"/>
        <v>43</v>
      </c>
      <c r="EI168" s="108">
        <f t="shared" si="1202"/>
        <v>1046962.2239999999</v>
      </c>
    </row>
    <row r="169" spans="1:139" s="17" customFormat="1" x14ac:dyDescent="0.25">
      <c r="A169" s="19"/>
      <c r="B169" s="19">
        <v>116</v>
      </c>
      <c r="C169" s="8" t="s">
        <v>317</v>
      </c>
      <c r="D169" s="9">
        <v>11480</v>
      </c>
      <c r="E169" s="4">
        <v>2.58</v>
      </c>
      <c r="F169" s="6">
        <v>1</v>
      </c>
      <c r="G169" s="6"/>
      <c r="H169" s="9">
        <v>1.4</v>
      </c>
      <c r="I169" s="9">
        <v>1.68</v>
      </c>
      <c r="J169" s="9">
        <v>2.23</v>
      </c>
      <c r="K169" s="9">
        <v>2.57</v>
      </c>
      <c r="L169" s="5"/>
      <c r="M169" s="5">
        <f t="shared" si="1203"/>
        <v>0</v>
      </c>
      <c r="N169" s="5"/>
      <c r="O169" s="5">
        <f>N169*D169*E169*F169*H169*$O$12</f>
        <v>0</v>
      </c>
      <c r="P169" s="11"/>
      <c r="Q169" s="5">
        <f>P169*D169*E169*F169*H169*$Q$12</f>
        <v>0</v>
      </c>
      <c r="R169" s="5"/>
      <c r="S169" s="5">
        <f>SUM(R169*D169*E169*F169*H169*$S$12)</f>
        <v>0</v>
      </c>
      <c r="T169" s="11"/>
      <c r="U169" s="11">
        <f>SUM(T169*D169*E169*F169*H169*$U$12)</f>
        <v>0</v>
      </c>
      <c r="V169" s="5"/>
      <c r="W169" s="5">
        <f t="shared" si="1204"/>
        <v>0</v>
      </c>
      <c r="X169" s="5"/>
      <c r="Y169" s="5">
        <f>SUM(X169*D169*E169*F169*H169*$Y$12)</f>
        <v>0</v>
      </c>
      <c r="Z169" s="5"/>
      <c r="AA169" s="5">
        <f>SUM(Z169*D169*E169*F169*H169*$AA$12)</f>
        <v>0</v>
      </c>
      <c r="AB169" s="5"/>
      <c r="AC169" s="5">
        <f>SUM(AB169*D169*E169*F169*I169*$AC$12)</f>
        <v>0</v>
      </c>
      <c r="AD169" s="11"/>
      <c r="AE169" s="5">
        <f>SUM(AD169*D169*E169*F169*I169*$AE$12)</f>
        <v>0</v>
      </c>
      <c r="AF169" s="5"/>
      <c r="AG169" s="5">
        <f>SUM(AF169*D169*E169*F169*H169*$AG$12)</f>
        <v>0</v>
      </c>
      <c r="AH169" s="11"/>
      <c r="AI169" s="11">
        <f>SUM(AH169*D169*E169*F169*H169*$AI$12)</f>
        <v>0</v>
      </c>
      <c r="AJ169" s="5"/>
      <c r="AK169" s="5">
        <f>SUM(AJ169*D169*E169*F169*H169*$AK$12)</f>
        <v>0</v>
      </c>
      <c r="AL169" s="7"/>
      <c r="AM169" s="5">
        <f>SUM(AL169*D169*E169*F169*H169*$AM$12)</f>
        <v>0</v>
      </c>
      <c r="AN169" s="5"/>
      <c r="AO169" s="5">
        <f>SUM(D169*E169*F169*H169*AN169*$AO$12)</f>
        <v>0</v>
      </c>
      <c r="AP169" s="5"/>
      <c r="AQ169" s="5">
        <f>SUM(AP169*D169*E169*F169*H169*$AQ$12)</f>
        <v>0</v>
      </c>
      <c r="AR169" s="5"/>
      <c r="AS169" s="5">
        <f>SUM(AR169*D169*E169*F169*H169*$AS$12)</f>
        <v>0</v>
      </c>
      <c r="AT169" s="5"/>
      <c r="AU169" s="5">
        <f>SUM(AT169*D169*E169*F169*H169*$AU$12)</f>
        <v>0</v>
      </c>
      <c r="AV169" s="5"/>
      <c r="AW169" s="5">
        <f>SUM(AV169*D169*E169*F169*H169*$AW$12)</f>
        <v>0</v>
      </c>
      <c r="AX169" s="5"/>
      <c r="AY169" s="5">
        <f>SUM(AX169*D169*E169*F169*H169*$AY$12)</f>
        <v>0</v>
      </c>
      <c r="AZ169" s="5"/>
      <c r="BA169" s="5">
        <f>SUM(AZ169*D169*E169*F169*H169*$BA$12)</f>
        <v>0</v>
      </c>
      <c r="BB169" s="5"/>
      <c r="BC169" s="5">
        <f>SUM(BB169*D169*E169*F169*H169*$BC$12)</f>
        <v>0</v>
      </c>
      <c r="BD169" s="5"/>
      <c r="BE169" s="5">
        <f>BD169*D169*E169*F169*H169*$BE$12</f>
        <v>0</v>
      </c>
      <c r="BF169" s="5"/>
      <c r="BG169" s="5">
        <f>BF169*D169*E169*F169*H169*$BG$12</f>
        <v>0</v>
      </c>
      <c r="BH169" s="5"/>
      <c r="BI169" s="5">
        <f>BH169*D169*E169*F169*H169*$BI$12</f>
        <v>0</v>
      </c>
      <c r="BJ169" s="5"/>
      <c r="BK169" s="5">
        <f>SUM(BJ169*D169*E169*F169*H169*$BK$12)</f>
        <v>0</v>
      </c>
      <c r="BL169" s="5">
        <v>5</v>
      </c>
      <c r="BM169" s="5">
        <f>SUM(BL169*D169*E169*F169*H169*$BM$12)</f>
        <v>207328.8</v>
      </c>
      <c r="BN169" s="5"/>
      <c r="BO169" s="5">
        <f>SUM(BN169*D169*E169*F169*H169*$BO$12)</f>
        <v>0</v>
      </c>
      <c r="BP169" s="5"/>
      <c r="BQ169" s="5">
        <f>SUM(BP169*D169*E169*F169*H169*$BQ$12)</f>
        <v>0</v>
      </c>
      <c r="BR169" s="5"/>
      <c r="BS169" s="5">
        <f>SUM(BR169*D169*E169*F169*H169*$BS$12)</f>
        <v>0</v>
      </c>
      <c r="BT169" s="5"/>
      <c r="BU169" s="5">
        <f>BT169*D169*E169*F169*H169*$BU$12</f>
        <v>0</v>
      </c>
      <c r="BV169" s="5"/>
      <c r="BW169" s="5">
        <f>SUM(BV169*D169*E169*F169*H169*$BW$12)</f>
        <v>0</v>
      </c>
      <c r="BX169" s="5"/>
      <c r="BY169" s="5">
        <f>SUM(BX169*D169*E169*F169*H169*$BY$12)</f>
        <v>0</v>
      </c>
      <c r="BZ169" s="5"/>
      <c r="CA169" s="5">
        <f>SUM(BZ169*D169*E169*F169*H169*$CA$12)</f>
        <v>0</v>
      </c>
      <c r="CB169" s="5"/>
      <c r="CC169" s="5">
        <f>SUM(CB169*D169*E169*F169*H169*$CC$12)</f>
        <v>0</v>
      </c>
      <c r="CD169" s="5"/>
      <c r="CE169" s="5">
        <f>CD169*D169*E169*F169*H169*$CE$12</f>
        <v>0</v>
      </c>
      <c r="CF169" s="132"/>
      <c r="CG169" s="5">
        <f>SUM(CF169*D169*E169*F169*H169*$CG$12)</f>
        <v>0</v>
      </c>
      <c r="CH169" s="5"/>
      <c r="CI169" s="5">
        <f>SUM(CH169*D169*E169*F169*I169*$CI$12)</f>
        <v>0</v>
      </c>
      <c r="CJ169" s="5"/>
      <c r="CK169" s="5">
        <f>SUM(CJ169*D169*E169*F169*I169*$CK$12)</f>
        <v>0</v>
      </c>
      <c r="CL169" s="5"/>
      <c r="CM169" s="5">
        <f>SUM(CL169*D169*E169*F169*I169*$CM$12)</f>
        <v>0</v>
      </c>
      <c r="CN169" s="5"/>
      <c r="CO169" s="5">
        <f>SUM(CN169*D169*E169*F169*I169*$CO$12)</f>
        <v>0</v>
      </c>
      <c r="CP169" s="11"/>
      <c r="CQ169" s="5">
        <f>SUM(CP169*D169*E169*F169*I169*$CQ$12)</f>
        <v>0</v>
      </c>
      <c r="CR169" s="5"/>
      <c r="CS169" s="5">
        <f>SUM(CR169*D169*E169*F169*I169*$CS$12)</f>
        <v>0</v>
      </c>
      <c r="CT169" s="5"/>
      <c r="CU169" s="5">
        <f>SUM(CT169*D169*E169*F169*I169*$CU$12)</f>
        <v>0</v>
      </c>
      <c r="CV169" s="5"/>
      <c r="CW169" s="5">
        <f>SUM(CV169*D169*E169*F169*I169*$CW$12)</f>
        <v>0</v>
      </c>
      <c r="CX169" s="5"/>
      <c r="CY169" s="5">
        <f>SUM(CX169*D169*E169*F169*I169*$CY$12)</f>
        <v>0</v>
      </c>
      <c r="CZ169" s="5"/>
      <c r="DA169" s="5">
        <f>SUM(CZ169*D169*E169*F169*I169*$DA$12)</f>
        <v>0</v>
      </c>
      <c r="DB169" s="5"/>
      <c r="DC169" s="5">
        <f>SUM(DB169*D169*E169*F169*I169*$DC$12)</f>
        <v>0</v>
      </c>
      <c r="DD169" s="5"/>
      <c r="DE169" s="5">
        <f>SUM(DD169*D169*E169*F169*I169*$DE$12)</f>
        <v>0</v>
      </c>
      <c r="DF169" s="5"/>
      <c r="DG169" s="5">
        <f>SUM(DF169*D169*E169*F169*I169*$DG$12)</f>
        <v>0</v>
      </c>
      <c r="DH169" s="5"/>
      <c r="DI169" s="5">
        <f>SUM(DH169*D169*E169*F169*I169*$DI$12)</f>
        <v>0</v>
      </c>
      <c r="DJ169" s="5"/>
      <c r="DK169" s="5">
        <f>SUM(DJ169*D169*E169*F169*I169*$DK$12)</f>
        <v>0</v>
      </c>
      <c r="DL169" s="5"/>
      <c r="DM169" s="5">
        <f>DL169*D169*E169*F169*I169*$DM$12</f>
        <v>0</v>
      </c>
      <c r="DN169" s="11"/>
      <c r="DO169" s="5">
        <f>SUM(DN169*D169*E169*F169*I169*$DO$12)</f>
        <v>0</v>
      </c>
      <c r="DP169" s="5"/>
      <c r="DQ169" s="5">
        <f>SUM(DP169*D169*E169*F169*I169*$DQ$12)</f>
        <v>0</v>
      </c>
      <c r="DR169" s="5"/>
      <c r="DS169" s="5">
        <f>SUM(DR169*D169*E169*F169*J169*$DS$12)</f>
        <v>0</v>
      </c>
      <c r="DT169" s="5"/>
      <c r="DU169" s="5">
        <f>SUM(DT169*D169*E169*F169*K169*$DU$12)</f>
        <v>0</v>
      </c>
      <c r="DV169" s="7"/>
      <c r="DW169" s="5">
        <f>SUM(DV169*D169*E169*F169*H169*$DW$12)</f>
        <v>0</v>
      </c>
      <c r="DX169" s="11"/>
      <c r="DY169" s="5">
        <f>SUM(DX169*D169*E169*F169*H169*$DY$12)</f>
        <v>0</v>
      </c>
      <c r="DZ169" s="5"/>
      <c r="EA169" s="5">
        <f>SUM(DZ169*D169*E169*F169*H169*$EA$12)</f>
        <v>0</v>
      </c>
      <c r="EB169" s="5"/>
      <c r="EC169" s="5">
        <f>SUM(EB169*D169*E169*F169*H169*$EC$12)</f>
        <v>0</v>
      </c>
      <c r="ED169" s="5"/>
      <c r="EE169" s="5">
        <f t="shared" si="767"/>
        <v>0</v>
      </c>
      <c r="EF169" s="107"/>
      <c r="EG169" s="106">
        <f t="shared" si="1201"/>
        <v>0</v>
      </c>
      <c r="EH169" s="108">
        <f t="shared" si="1202"/>
        <v>5</v>
      </c>
      <c r="EI169" s="108">
        <f t="shared" si="1202"/>
        <v>207328.8</v>
      </c>
    </row>
    <row r="170" spans="1:139" s="17" customFormat="1" ht="45" x14ac:dyDescent="0.25">
      <c r="A170" s="19"/>
      <c r="B170" s="19">
        <v>117</v>
      </c>
      <c r="C170" s="8" t="s">
        <v>318</v>
      </c>
      <c r="D170" s="9">
        <v>11480</v>
      </c>
      <c r="E170" s="6">
        <v>12.27</v>
      </c>
      <c r="F170" s="6">
        <v>1</v>
      </c>
      <c r="G170" s="6"/>
      <c r="H170" s="9">
        <v>1.4</v>
      </c>
      <c r="I170" s="9">
        <v>1.68</v>
      </c>
      <c r="J170" s="9">
        <v>2.23</v>
      </c>
      <c r="K170" s="9">
        <v>2.57</v>
      </c>
      <c r="L170" s="5"/>
      <c r="M170" s="5">
        <f t="shared" si="1203"/>
        <v>0</v>
      </c>
      <c r="N170" s="5"/>
      <c r="O170" s="5">
        <f>N170*D170*E170*F170*H170*$O$12</f>
        <v>0</v>
      </c>
      <c r="P170" s="11"/>
      <c r="Q170" s="5">
        <f>P170*D170*E170*F170*H170*$Q$12</f>
        <v>0</v>
      </c>
      <c r="R170" s="5"/>
      <c r="S170" s="5">
        <f>SUM(R170*D170*E170*F170*H170*$S$12)</f>
        <v>0</v>
      </c>
      <c r="T170" s="11"/>
      <c r="U170" s="11">
        <f>SUM(T170*D170*E170*F170*H170*$U$12)</f>
        <v>0</v>
      </c>
      <c r="V170" s="5"/>
      <c r="W170" s="5">
        <f t="shared" si="1204"/>
        <v>0</v>
      </c>
      <c r="X170" s="5"/>
      <c r="Y170" s="5">
        <f>SUM(X170*D170*E170*F170*H170*$Y$12)</f>
        <v>0</v>
      </c>
      <c r="Z170" s="5"/>
      <c r="AA170" s="5">
        <f>SUM(Z170*D170*E170*F170*H170*$AA$12)</f>
        <v>0</v>
      </c>
      <c r="AB170" s="5"/>
      <c r="AC170" s="5">
        <f>SUM(AB170*D170*E170*F170*I170*$AC$12)</f>
        <v>0</v>
      </c>
      <c r="AD170" s="11"/>
      <c r="AE170" s="5">
        <f>SUM(AD170*D170*E170*F170*I170*$AE$12)</f>
        <v>0</v>
      </c>
      <c r="AF170" s="5"/>
      <c r="AG170" s="5">
        <f>SUM(AF170*D170*E170*F170*H170*$AG$12)</f>
        <v>0</v>
      </c>
      <c r="AH170" s="11"/>
      <c r="AI170" s="11">
        <f>SUM(AH170*D170*E170*F170*H170*$AI$12)</f>
        <v>0</v>
      </c>
      <c r="AJ170" s="5"/>
      <c r="AK170" s="5">
        <f>SUM(AJ170*D170*E170*F170*H170*$AK$12)</f>
        <v>0</v>
      </c>
      <c r="AL170" s="7"/>
      <c r="AM170" s="5">
        <f>SUM(AL170*D170*E170*F170*H170*$AM$12)</f>
        <v>0</v>
      </c>
      <c r="AN170" s="5"/>
      <c r="AO170" s="5">
        <f>SUM(D170*E170*F170*H170*AN170*$AO$12)</f>
        <v>0</v>
      </c>
      <c r="AP170" s="5"/>
      <c r="AQ170" s="5">
        <f>SUM(AP170*D170*E170*F170*H170*$AQ$12)</f>
        <v>0</v>
      </c>
      <c r="AR170" s="5"/>
      <c r="AS170" s="5">
        <f>SUM(AR170*D170*E170*F170*H170*$AS$12)</f>
        <v>0</v>
      </c>
      <c r="AT170" s="5"/>
      <c r="AU170" s="5">
        <f>SUM(AT170*D170*E170*F170*H170*$AU$12)</f>
        <v>0</v>
      </c>
      <c r="AV170" s="5"/>
      <c r="AW170" s="5">
        <f>SUM(AV170*D170*E170*F170*H170*$AW$12)</f>
        <v>0</v>
      </c>
      <c r="AX170" s="5"/>
      <c r="AY170" s="5">
        <f>SUM(AX170*D170*E170*F170*H170*$AY$12)</f>
        <v>0</v>
      </c>
      <c r="AZ170" s="5"/>
      <c r="BA170" s="5">
        <f>SUM(AZ170*D170*E170*F170*H170*$BA$12)</f>
        <v>0</v>
      </c>
      <c r="BB170" s="5"/>
      <c r="BC170" s="5">
        <f>SUM(BB170*D170*E170*F170*H170*$BC$12)</f>
        <v>0</v>
      </c>
      <c r="BD170" s="5"/>
      <c r="BE170" s="5">
        <f>BD170*D170*E170*F170*H170*$BE$12</f>
        <v>0</v>
      </c>
      <c r="BF170" s="5"/>
      <c r="BG170" s="5">
        <f>BF170*D170*E170*F170*H170*$BG$12</f>
        <v>0</v>
      </c>
      <c r="BH170" s="5">
        <v>2</v>
      </c>
      <c r="BI170" s="5">
        <f>BH170*D170*E170*F170*H170*$BI$12</f>
        <v>394406.88</v>
      </c>
      <c r="BJ170" s="5"/>
      <c r="BK170" s="5">
        <f>SUM(BJ170*D170*E170*F170*H170*$BK$12)</f>
        <v>0</v>
      </c>
      <c r="BL170" s="5"/>
      <c r="BM170" s="5">
        <f>SUM(BL170*D170*E170*F170*H170*$BM$12)</f>
        <v>0</v>
      </c>
      <c r="BN170" s="5"/>
      <c r="BO170" s="5">
        <f>SUM(BN170*D170*E170*F170*H170*$BO$12)</f>
        <v>0</v>
      </c>
      <c r="BP170" s="5"/>
      <c r="BQ170" s="5">
        <f>SUM(BP170*D170*E170*F170*H170*$BQ$12)</f>
        <v>0</v>
      </c>
      <c r="BR170" s="5"/>
      <c r="BS170" s="5">
        <f>SUM(BR170*D170*E170*F170*H170*$BS$12)</f>
        <v>0</v>
      </c>
      <c r="BT170" s="5"/>
      <c r="BU170" s="5">
        <f>BT170*D170*E170*F170*H170*$BU$12</f>
        <v>0</v>
      </c>
      <c r="BV170" s="5"/>
      <c r="BW170" s="5">
        <f>SUM(BV170*D170*E170*F170*H170*$BW$12)</f>
        <v>0</v>
      </c>
      <c r="BX170" s="5"/>
      <c r="BY170" s="5">
        <f>SUM(BX170*D170*E170*F170*H170*$BY$12)</f>
        <v>0</v>
      </c>
      <c r="BZ170" s="5"/>
      <c r="CA170" s="5">
        <f>SUM(BZ170*D170*E170*F170*H170*$CA$12)</f>
        <v>0</v>
      </c>
      <c r="CB170" s="5"/>
      <c r="CC170" s="5">
        <f>SUM(CB170*D170*E170*F170*H170*$CC$12)</f>
        <v>0</v>
      </c>
      <c r="CD170" s="5"/>
      <c r="CE170" s="5">
        <f>CD170*D170*E170*F170*H170*$CE$12</f>
        <v>0</v>
      </c>
      <c r="CF170" s="132"/>
      <c r="CG170" s="5">
        <f>SUM(CF170*D170*E170*F170*H170*$CG$12)</f>
        <v>0</v>
      </c>
      <c r="CH170" s="5"/>
      <c r="CI170" s="5">
        <f>SUM(CH170*D170*E170*F170*I170*$CI$12)</f>
        <v>0</v>
      </c>
      <c r="CJ170" s="5"/>
      <c r="CK170" s="5">
        <f>SUM(CJ170*D170*E170*F170*I170*$CK$12)</f>
        <v>0</v>
      </c>
      <c r="CL170" s="5"/>
      <c r="CM170" s="5">
        <f>SUM(CL170*D170*E170*F170*I170*$CM$12)</f>
        <v>0</v>
      </c>
      <c r="CN170" s="5"/>
      <c r="CO170" s="5">
        <f>SUM(CN170*D170*E170*F170*I170*$CO$12)</f>
        <v>0</v>
      </c>
      <c r="CP170" s="11"/>
      <c r="CQ170" s="5">
        <f>SUM(CP170*D170*E170*F170*I170*$CQ$12)</f>
        <v>0</v>
      </c>
      <c r="CR170" s="5"/>
      <c r="CS170" s="5">
        <f>SUM(CR170*D170*E170*F170*I170*$CS$12)</f>
        <v>0</v>
      </c>
      <c r="CT170" s="5"/>
      <c r="CU170" s="5">
        <f>SUM(CT170*D170*E170*F170*I170*$CU$12)</f>
        <v>0</v>
      </c>
      <c r="CV170" s="5"/>
      <c r="CW170" s="5">
        <f>SUM(CV170*D170*E170*F170*I170*$CW$12)</f>
        <v>0</v>
      </c>
      <c r="CX170" s="5"/>
      <c r="CY170" s="5">
        <f>SUM(CX170*D170*E170*F170*I170*$CY$12)</f>
        <v>0</v>
      </c>
      <c r="CZ170" s="5"/>
      <c r="DA170" s="5">
        <f>SUM(CZ170*D170*E170*F170*I170*$DA$12)</f>
        <v>0</v>
      </c>
      <c r="DB170" s="5"/>
      <c r="DC170" s="5">
        <f>SUM(DB170*D170*E170*F170*I170*$DC$12)</f>
        <v>0</v>
      </c>
      <c r="DD170" s="5"/>
      <c r="DE170" s="5">
        <f>SUM(DD170*D170*E170*F170*I170*$DE$12)</f>
        <v>0</v>
      </c>
      <c r="DF170" s="5"/>
      <c r="DG170" s="5">
        <f>SUM(DF170*D170*E170*F170*I170*$DG$12)</f>
        <v>0</v>
      </c>
      <c r="DH170" s="5"/>
      <c r="DI170" s="5">
        <f>SUM(DH170*D170*E170*F170*I170*$DI$12)</f>
        <v>0</v>
      </c>
      <c r="DJ170" s="5"/>
      <c r="DK170" s="5">
        <f>SUM(DJ170*D170*E170*F170*I170*$DK$12)</f>
        <v>0</v>
      </c>
      <c r="DL170" s="5"/>
      <c r="DM170" s="5">
        <f>DL170*D170*E170*F170*I170*$DM$12</f>
        <v>0</v>
      </c>
      <c r="DN170" s="11"/>
      <c r="DO170" s="5">
        <f>SUM(DN170*D170*E170*F170*I170*$DO$12)</f>
        <v>0</v>
      </c>
      <c r="DP170" s="5"/>
      <c r="DQ170" s="5">
        <f>SUM(DP170*D170*E170*F170*I170*$DQ$12)</f>
        <v>0</v>
      </c>
      <c r="DR170" s="5"/>
      <c r="DS170" s="5">
        <f>SUM(DR170*D170*E170*F170*J170*$DS$12)</f>
        <v>0</v>
      </c>
      <c r="DT170" s="5"/>
      <c r="DU170" s="5">
        <f>SUM(DT170*D170*E170*F170*K170*$DU$12)</f>
        <v>0</v>
      </c>
      <c r="DV170" s="7"/>
      <c r="DW170" s="5">
        <f>SUM(DV170*D170*E170*F170*H170*$DW$12)</f>
        <v>0</v>
      </c>
      <c r="DX170" s="11"/>
      <c r="DY170" s="5">
        <f>SUM(DX170*D170*E170*F170*H170*$DY$12)</f>
        <v>0</v>
      </c>
      <c r="DZ170" s="5"/>
      <c r="EA170" s="5">
        <f>SUM(DZ170*D170*E170*F170*H170*$EA$12)</f>
        <v>0</v>
      </c>
      <c r="EB170" s="5"/>
      <c r="EC170" s="5">
        <f>SUM(EB170*D170*E170*F170*H170*$EC$12)</f>
        <v>0</v>
      </c>
      <c r="ED170" s="5"/>
      <c r="EE170" s="5">
        <f t="shared" si="767"/>
        <v>0</v>
      </c>
      <c r="EF170" s="107"/>
      <c r="EG170" s="106">
        <f t="shared" si="1201"/>
        <v>0</v>
      </c>
      <c r="EH170" s="108">
        <f t="shared" si="1202"/>
        <v>2</v>
      </c>
      <c r="EI170" s="108">
        <f t="shared" si="1202"/>
        <v>394406.88</v>
      </c>
    </row>
    <row r="171" spans="1:139" s="109" customFormat="1" ht="14.25" x14ac:dyDescent="0.2">
      <c r="A171" s="50">
        <v>36</v>
      </c>
      <c r="B171" s="50"/>
      <c r="C171" s="54" t="s">
        <v>319</v>
      </c>
      <c r="D171" s="55">
        <v>11480</v>
      </c>
      <c r="E171" s="55"/>
      <c r="F171" s="46">
        <v>1</v>
      </c>
      <c r="G171" s="2"/>
      <c r="H171" s="55"/>
      <c r="I171" s="55"/>
      <c r="J171" s="55"/>
      <c r="K171" s="55">
        <v>2.57</v>
      </c>
      <c r="L171" s="7">
        <f>SUM(L172:L176)</f>
        <v>1</v>
      </c>
      <c r="M171" s="7">
        <f t="shared" ref="M171:DK171" si="1333">SUM(M172:M176)</f>
        <v>126325.92</v>
      </c>
      <c r="N171" s="7">
        <f t="shared" si="1333"/>
        <v>0</v>
      </c>
      <c r="O171" s="7">
        <f t="shared" si="1333"/>
        <v>0</v>
      </c>
      <c r="P171" s="40">
        <f t="shared" si="1333"/>
        <v>0</v>
      </c>
      <c r="Q171" s="7">
        <f t="shared" si="1333"/>
        <v>0</v>
      </c>
      <c r="R171" s="7">
        <f t="shared" si="1333"/>
        <v>0</v>
      </c>
      <c r="S171" s="7">
        <f t="shared" si="1333"/>
        <v>0</v>
      </c>
      <c r="T171" s="52">
        <f t="shared" si="1333"/>
        <v>36</v>
      </c>
      <c r="U171" s="52">
        <f t="shared" si="1333"/>
        <v>5635486.0800000001</v>
      </c>
      <c r="V171" s="7">
        <f t="shared" si="1333"/>
        <v>0</v>
      </c>
      <c r="W171" s="7">
        <f t="shared" si="1333"/>
        <v>0</v>
      </c>
      <c r="X171" s="7">
        <f t="shared" si="1333"/>
        <v>0</v>
      </c>
      <c r="Y171" s="7">
        <f t="shared" si="1333"/>
        <v>0</v>
      </c>
      <c r="Z171" s="7">
        <f t="shared" si="1333"/>
        <v>0</v>
      </c>
      <c r="AA171" s="7">
        <f t="shared" si="1333"/>
        <v>0</v>
      </c>
      <c r="AB171" s="7">
        <f t="shared" si="1333"/>
        <v>0</v>
      </c>
      <c r="AC171" s="7">
        <f t="shared" si="1333"/>
        <v>0</v>
      </c>
      <c r="AD171" s="40">
        <f t="shared" si="1333"/>
        <v>0</v>
      </c>
      <c r="AE171" s="7">
        <f t="shared" si="1333"/>
        <v>0</v>
      </c>
      <c r="AF171" s="7">
        <f t="shared" si="1333"/>
        <v>0</v>
      </c>
      <c r="AG171" s="7">
        <f t="shared" si="1333"/>
        <v>0</v>
      </c>
      <c r="AH171" s="52">
        <f t="shared" si="1333"/>
        <v>0</v>
      </c>
      <c r="AI171" s="52">
        <f t="shared" si="1333"/>
        <v>0</v>
      </c>
      <c r="AJ171" s="7">
        <f>SUM(AJ172:AJ176)</f>
        <v>0</v>
      </c>
      <c r="AK171" s="7">
        <f>SUM(AK172:AK176)</f>
        <v>0</v>
      </c>
      <c r="AL171" s="7">
        <f>SUM(AL172:AL176)</f>
        <v>0</v>
      </c>
      <c r="AM171" s="7">
        <f>SUM(AM172:AM176)</f>
        <v>0</v>
      </c>
      <c r="AN171" s="7">
        <f t="shared" si="1333"/>
        <v>0</v>
      </c>
      <c r="AO171" s="7">
        <f t="shared" si="1333"/>
        <v>0</v>
      </c>
      <c r="AP171" s="7">
        <f t="shared" si="1333"/>
        <v>0</v>
      </c>
      <c r="AQ171" s="7">
        <f t="shared" si="1333"/>
        <v>0</v>
      </c>
      <c r="AR171" s="7">
        <f t="shared" si="1333"/>
        <v>0</v>
      </c>
      <c r="AS171" s="7">
        <f t="shared" si="1333"/>
        <v>0</v>
      </c>
      <c r="AT171" s="7">
        <f t="shared" si="1333"/>
        <v>0</v>
      </c>
      <c r="AU171" s="7">
        <f>SUM(AU172:AU176)</f>
        <v>0</v>
      </c>
      <c r="AV171" s="7">
        <f t="shared" ref="AV171:CH171" si="1334">SUM(AV172:AV176)</f>
        <v>0</v>
      </c>
      <c r="AW171" s="7">
        <f t="shared" si="1334"/>
        <v>0</v>
      </c>
      <c r="AX171" s="7">
        <f t="shared" si="1334"/>
        <v>0</v>
      </c>
      <c r="AY171" s="7">
        <f t="shared" si="1334"/>
        <v>0</v>
      </c>
      <c r="AZ171" s="7">
        <f t="shared" si="1334"/>
        <v>0</v>
      </c>
      <c r="BA171" s="7">
        <f t="shared" si="1334"/>
        <v>0</v>
      </c>
      <c r="BB171" s="7">
        <f t="shared" si="1334"/>
        <v>0</v>
      </c>
      <c r="BC171" s="7">
        <f t="shared" si="1334"/>
        <v>0</v>
      </c>
      <c r="BD171" s="7">
        <f t="shared" si="1334"/>
        <v>0</v>
      </c>
      <c r="BE171" s="7">
        <f t="shared" si="1334"/>
        <v>0</v>
      </c>
      <c r="BF171" s="7">
        <f t="shared" si="1334"/>
        <v>0</v>
      </c>
      <c r="BG171" s="7">
        <f t="shared" si="1334"/>
        <v>0</v>
      </c>
      <c r="BH171" s="7">
        <f t="shared" si="1334"/>
        <v>0</v>
      </c>
      <c r="BI171" s="7">
        <f t="shared" si="1334"/>
        <v>0</v>
      </c>
      <c r="BJ171" s="7">
        <f t="shared" si="1334"/>
        <v>0</v>
      </c>
      <c r="BK171" s="7">
        <f t="shared" si="1334"/>
        <v>0</v>
      </c>
      <c r="BL171" s="7">
        <f t="shared" si="1334"/>
        <v>41</v>
      </c>
      <c r="BM171" s="7">
        <f t="shared" si="1334"/>
        <v>348119.52</v>
      </c>
      <c r="BN171" s="7">
        <f t="shared" si="1334"/>
        <v>0</v>
      </c>
      <c r="BO171" s="7">
        <f t="shared" si="1334"/>
        <v>0</v>
      </c>
      <c r="BP171" s="7">
        <f t="shared" si="1334"/>
        <v>0</v>
      </c>
      <c r="BQ171" s="7">
        <f t="shared" si="1334"/>
        <v>0</v>
      </c>
      <c r="BR171" s="7">
        <f t="shared" si="1334"/>
        <v>0</v>
      </c>
      <c r="BS171" s="7">
        <f t="shared" si="1334"/>
        <v>0</v>
      </c>
      <c r="BT171" s="7">
        <f t="shared" si="1334"/>
        <v>64</v>
      </c>
      <c r="BU171" s="7">
        <f t="shared" si="1334"/>
        <v>576020.47999999998</v>
      </c>
      <c r="BV171" s="7">
        <f t="shared" si="1334"/>
        <v>0</v>
      </c>
      <c r="BW171" s="7">
        <f t="shared" si="1334"/>
        <v>0</v>
      </c>
      <c r="BX171" s="7">
        <f t="shared" si="1334"/>
        <v>0</v>
      </c>
      <c r="BY171" s="7">
        <f t="shared" si="1334"/>
        <v>0</v>
      </c>
      <c r="BZ171" s="7">
        <f t="shared" si="1334"/>
        <v>0</v>
      </c>
      <c r="CA171" s="7">
        <f t="shared" si="1334"/>
        <v>0</v>
      </c>
      <c r="CB171" s="7">
        <f t="shared" si="1334"/>
        <v>0</v>
      </c>
      <c r="CC171" s="7">
        <f t="shared" si="1334"/>
        <v>0</v>
      </c>
      <c r="CD171" s="7">
        <f t="shared" si="1334"/>
        <v>0</v>
      </c>
      <c r="CE171" s="7">
        <f t="shared" si="1334"/>
        <v>0</v>
      </c>
      <c r="CF171" s="7">
        <f t="shared" si="1334"/>
        <v>2</v>
      </c>
      <c r="CG171" s="7">
        <f t="shared" si="1334"/>
        <v>252651.84</v>
      </c>
      <c r="CH171" s="7">
        <f t="shared" si="1334"/>
        <v>0</v>
      </c>
      <c r="CI171" s="7">
        <f t="shared" si="1333"/>
        <v>0</v>
      </c>
      <c r="CJ171" s="7">
        <f>SUM(CJ172:CJ176)</f>
        <v>0</v>
      </c>
      <c r="CK171" s="7">
        <f>SUM(CK172:CK176)</f>
        <v>0</v>
      </c>
      <c r="CL171" s="7">
        <f>SUM(CL172:CL176)</f>
        <v>0</v>
      </c>
      <c r="CM171" s="7">
        <f>SUM(CM172:CM176)</f>
        <v>0</v>
      </c>
      <c r="CN171" s="7">
        <f t="shared" si="1333"/>
        <v>0</v>
      </c>
      <c r="CO171" s="7">
        <f t="shared" si="1333"/>
        <v>0</v>
      </c>
      <c r="CP171" s="40">
        <f>SUM(CP172:CP176)</f>
        <v>0</v>
      </c>
      <c r="CQ171" s="7">
        <f>SUM(CQ172:CQ176)</f>
        <v>0</v>
      </c>
      <c r="CR171" s="7">
        <f t="shared" si="1333"/>
        <v>0</v>
      </c>
      <c r="CS171" s="7">
        <f t="shared" si="1333"/>
        <v>0</v>
      </c>
      <c r="CT171" s="7">
        <f>SUM(CT172:CT176)</f>
        <v>0</v>
      </c>
      <c r="CU171" s="7">
        <f>SUM(CU172:CU176)</f>
        <v>0</v>
      </c>
      <c r="CV171" s="7">
        <f>SUM(CV172:CV176)</f>
        <v>0</v>
      </c>
      <c r="CW171" s="7">
        <f>SUM(CW172:CW176)</f>
        <v>0</v>
      </c>
      <c r="CX171" s="7">
        <f t="shared" si="1333"/>
        <v>0</v>
      </c>
      <c r="CY171" s="7">
        <f t="shared" si="1333"/>
        <v>0</v>
      </c>
      <c r="CZ171" s="7">
        <f t="shared" si="1333"/>
        <v>0</v>
      </c>
      <c r="DA171" s="7">
        <f t="shared" si="1333"/>
        <v>0</v>
      </c>
      <c r="DB171" s="7">
        <f t="shared" si="1333"/>
        <v>1</v>
      </c>
      <c r="DC171" s="7">
        <f t="shared" si="1333"/>
        <v>8871.7440000000006</v>
      </c>
      <c r="DD171" s="7">
        <f t="shared" si="1333"/>
        <v>0</v>
      </c>
      <c r="DE171" s="7">
        <f t="shared" si="1333"/>
        <v>0</v>
      </c>
      <c r="DF171" s="7">
        <f t="shared" si="1333"/>
        <v>0</v>
      </c>
      <c r="DG171" s="7">
        <f t="shared" si="1333"/>
        <v>0</v>
      </c>
      <c r="DH171" s="7">
        <f t="shared" si="1333"/>
        <v>5</v>
      </c>
      <c r="DI171" s="7">
        <f t="shared" si="1333"/>
        <v>54001.920000000006</v>
      </c>
      <c r="DJ171" s="7">
        <f t="shared" si="1333"/>
        <v>0</v>
      </c>
      <c r="DK171" s="7">
        <f t="shared" si="1333"/>
        <v>0</v>
      </c>
      <c r="DL171" s="7">
        <f t="shared" ref="DL171:EI171" si="1335">SUM(DL172:DL176)</f>
        <v>0</v>
      </c>
      <c r="DM171" s="7">
        <f t="shared" si="1335"/>
        <v>0</v>
      </c>
      <c r="DN171" s="40">
        <f t="shared" si="1335"/>
        <v>0</v>
      </c>
      <c r="DO171" s="7">
        <f t="shared" si="1335"/>
        <v>0</v>
      </c>
      <c r="DP171" s="7">
        <f t="shared" si="1335"/>
        <v>0</v>
      </c>
      <c r="DQ171" s="7">
        <f t="shared" si="1335"/>
        <v>0</v>
      </c>
      <c r="DR171" s="7">
        <f t="shared" si="1335"/>
        <v>0</v>
      </c>
      <c r="DS171" s="7">
        <f t="shared" si="1335"/>
        <v>0</v>
      </c>
      <c r="DT171" s="7">
        <f t="shared" si="1335"/>
        <v>2</v>
      </c>
      <c r="DU171" s="7">
        <f t="shared" si="1335"/>
        <v>574730.12799999991</v>
      </c>
      <c r="DV171" s="7">
        <f t="shared" si="1335"/>
        <v>0</v>
      </c>
      <c r="DW171" s="7">
        <f t="shared" si="1335"/>
        <v>0</v>
      </c>
      <c r="DX171" s="40">
        <f t="shared" si="1335"/>
        <v>0</v>
      </c>
      <c r="DY171" s="7">
        <f t="shared" si="1335"/>
        <v>0</v>
      </c>
      <c r="DZ171" s="7">
        <f t="shared" si="1335"/>
        <v>0</v>
      </c>
      <c r="EA171" s="7">
        <f t="shared" si="1335"/>
        <v>0</v>
      </c>
      <c r="EB171" s="7">
        <f t="shared" si="1335"/>
        <v>0</v>
      </c>
      <c r="EC171" s="7">
        <f t="shared" si="1335"/>
        <v>0</v>
      </c>
      <c r="ED171" s="47">
        <v>0</v>
      </c>
      <c r="EE171" s="47">
        <f t="shared" si="1335"/>
        <v>0</v>
      </c>
      <c r="EF171" s="104">
        <f t="shared" si="1335"/>
        <v>0</v>
      </c>
      <c r="EG171" s="104">
        <f t="shared" si="1335"/>
        <v>0</v>
      </c>
      <c r="EH171" s="105">
        <f t="shared" si="1335"/>
        <v>152</v>
      </c>
      <c r="EI171" s="105">
        <f t="shared" si="1335"/>
        <v>7576207.6319999993</v>
      </c>
    </row>
    <row r="172" spans="1:139" s="17" customFormat="1" ht="45" x14ac:dyDescent="0.25">
      <c r="A172" s="19"/>
      <c r="B172" s="19">
        <v>118</v>
      </c>
      <c r="C172" s="8" t="s">
        <v>320</v>
      </c>
      <c r="D172" s="9">
        <v>11480</v>
      </c>
      <c r="E172" s="4">
        <v>7.86</v>
      </c>
      <c r="F172" s="6">
        <v>1</v>
      </c>
      <c r="G172" s="6"/>
      <c r="H172" s="9">
        <v>1.4</v>
      </c>
      <c r="I172" s="9">
        <v>1.68</v>
      </c>
      <c r="J172" s="9">
        <v>2.23</v>
      </c>
      <c r="K172" s="9">
        <v>2.57</v>
      </c>
      <c r="L172" s="5">
        <v>1</v>
      </c>
      <c r="M172" s="5">
        <f t="shared" si="1203"/>
        <v>126325.92</v>
      </c>
      <c r="N172" s="130"/>
      <c r="O172" s="5">
        <f>N172*D172*E172*F172*H172*$O$12</f>
        <v>0</v>
      </c>
      <c r="P172" s="11"/>
      <c r="Q172" s="5">
        <f>P172*D172*E172*F172*H172*$Q$12</f>
        <v>0</v>
      </c>
      <c r="R172" s="5"/>
      <c r="S172" s="5">
        <f>SUM(R172*D172*E172*F172*H172*$S$12)</f>
        <v>0</v>
      </c>
      <c r="T172" s="11"/>
      <c r="U172" s="11">
        <f>SUM(T172*D172*E172*F172*H172*$U$12)</f>
        <v>0</v>
      </c>
      <c r="V172" s="5"/>
      <c r="W172" s="5">
        <f t="shared" si="1204"/>
        <v>0</v>
      </c>
      <c r="X172" s="5"/>
      <c r="Y172" s="5">
        <f>SUM(X172*D172*E172*F172*H172*$Y$12)</f>
        <v>0</v>
      </c>
      <c r="Z172" s="5"/>
      <c r="AA172" s="5">
        <f>SUM(Z172*D172*E172*F172*H172*$AA$12)</f>
        <v>0</v>
      </c>
      <c r="AB172" s="5"/>
      <c r="AC172" s="5">
        <f>SUM(AB172*D172*E172*F172*I172*$AC$12)</f>
        <v>0</v>
      </c>
      <c r="AD172" s="11"/>
      <c r="AE172" s="5">
        <f>SUM(AD172*D172*E172*F172*I172*$AE$12)</f>
        <v>0</v>
      </c>
      <c r="AF172" s="5"/>
      <c r="AG172" s="5">
        <f>SUM(AF172*D172*E172*F172*H172*$AG$12)</f>
        <v>0</v>
      </c>
      <c r="AH172" s="11"/>
      <c r="AI172" s="11">
        <f>SUM(AH172*D172*E172*F172*H172*$AI$12)</f>
        <v>0</v>
      </c>
      <c r="AJ172" s="5"/>
      <c r="AK172" s="5">
        <f>SUM(AJ172*D172*E172*F172*H172*$AK$12)</f>
        <v>0</v>
      </c>
      <c r="AL172" s="5"/>
      <c r="AM172" s="5">
        <f>SUM(AL172*D172*E172*F172*H172*$AM$12)</f>
        <v>0</v>
      </c>
      <c r="AN172" s="5"/>
      <c r="AO172" s="5">
        <f>SUM(D172*E172*F172*H172*AN172*$AO$12)</f>
        <v>0</v>
      </c>
      <c r="AP172" s="5"/>
      <c r="AQ172" s="5">
        <f>SUM(AP172*D172*E172*F172*H172*$AQ$12)</f>
        <v>0</v>
      </c>
      <c r="AR172" s="5"/>
      <c r="AS172" s="5">
        <f>SUM(AR172*D172*E172*F172*H172*$AS$12)</f>
        <v>0</v>
      </c>
      <c r="AT172" s="5"/>
      <c r="AU172" s="5">
        <f>SUM(AT172*D172*E172*F172*H172*$AU$12)</f>
        <v>0</v>
      </c>
      <c r="AV172" s="5"/>
      <c r="AW172" s="5">
        <f>SUM(AV172*D172*E172*F172*H172*$AW$12)</f>
        <v>0</v>
      </c>
      <c r="AX172" s="5"/>
      <c r="AY172" s="5">
        <f>SUM(AX172*D172*E172*F172*H172*$AY$12)</f>
        <v>0</v>
      </c>
      <c r="AZ172" s="5"/>
      <c r="BA172" s="5">
        <f>SUM(AZ172*D172*E172*F172*H172*$BA$12)</f>
        <v>0</v>
      </c>
      <c r="BB172" s="5"/>
      <c r="BC172" s="5">
        <f>SUM(BB172*D172*E172*F172*H172*$BC$12)</f>
        <v>0</v>
      </c>
      <c r="BD172" s="5"/>
      <c r="BE172" s="5">
        <f>BD172*D172*E172*F172*H172*$BE$12</f>
        <v>0</v>
      </c>
      <c r="BF172" s="5"/>
      <c r="BG172" s="5">
        <f>BF172*D172*E172*F172*H172*$BG$12</f>
        <v>0</v>
      </c>
      <c r="BH172" s="5"/>
      <c r="BI172" s="5">
        <f>BH172*D172*E172*F172*H172*$BI$12</f>
        <v>0</v>
      </c>
      <c r="BJ172" s="5"/>
      <c r="BK172" s="5">
        <f>SUM(BJ172*D172*E172*F172*H172*$BK$12)</f>
        <v>0</v>
      </c>
      <c r="BL172" s="5"/>
      <c r="BM172" s="5">
        <f>SUM(BL172*D172*E172*F172*H172*$BM$12)</f>
        <v>0</v>
      </c>
      <c r="BN172" s="5"/>
      <c r="BO172" s="5">
        <f>SUM(BN172*D172*E172*F172*H172*$BO$12)</f>
        <v>0</v>
      </c>
      <c r="BP172" s="5"/>
      <c r="BQ172" s="5">
        <f>SUM(BP172*D172*E172*F172*H172*$BQ$12)</f>
        <v>0</v>
      </c>
      <c r="BR172" s="5"/>
      <c r="BS172" s="5">
        <f>SUM(BR172*D172*E172*F172*H172*$BS$12)</f>
        <v>0</v>
      </c>
      <c r="BT172" s="5"/>
      <c r="BU172" s="5">
        <f>BT172*D172*E172*F172*H172*$BU$12</f>
        <v>0</v>
      </c>
      <c r="BV172" s="5"/>
      <c r="BW172" s="5">
        <f>SUM(BV172*D172*E172*F172*H172*$BW$12)</f>
        <v>0</v>
      </c>
      <c r="BX172" s="5"/>
      <c r="BY172" s="5">
        <f>SUM(BX172*D172*E172*F172*H172*$BY$12)</f>
        <v>0</v>
      </c>
      <c r="BZ172" s="5"/>
      <c r="CA172" s="5">
        <f>SUM(BZ172*D172*E172*F172*H172*$CA$12)</f>
        <v>0</v>
      </c>
      <c r="CB172" s="5"/>
      <c r="CC172" s="5">
        <f>SUM(CB172*D172*E172*F172*H172*$CC$12)</f>
        <v>0</v>
      </c>
      <c r="CD172" s="5"/>
      <c r="CE172" s="5">
        <f>CD172*D172*E172*F172*H172*$CE$12</f>
        <v>0</v>
      </c>
      <c r="CF172" s="5">
        <v>2</v>
      </c>
      <c r="CG172" s="5">
        <f>SUM(CF172*D172*E172*F172*H172*$CG$12)</f>
        <v>252651.84</v>
      </c>
      <c r="CH172" s="5"/>
      <c r="CI172" s="5">
        <f>SUM(CH172*D172*E172*F172*I172*$CI$12)</f>
        <v>0</v>
      </c>
      <c r="CJ172" s="5"/>
      <c r="CK172" s="5">
        <f>SUM(CJ172*D172*E172*F172*I172*$CK$12)</f>
        <v>0</v>
      </c>
      <c r="CL172" s="5"/>
      <c r="CM172" s="5">
        <f>SUM(CL172*D172*E172*F172*I172*$CM$12)</f>
        <v>0</v>
      </c>
      <c r="CN172" s="5"/>
      <c r="CO172" s="5">
        <f>SUM(CN172*D172*E172*F172*I172*$CO$12)</f>
        <v>0</v>
      </c>
      <c r="CP172" s="11"/>
      <c r="CQ172" s="5">
        <f>SUM(CP172*D172*E172*F172*I172*$CQ$12)</f>
        <v>0</v>
      </c>
      <c r="CR172" s="5"/>
      <c r="CS172" s="5">
        <f>SUM(CR172*D172*E172*F172*I172*$CS$12)</f>
        <v>0</v>
      </c>
      <c r="CT172" s="5"/>
      <c r="CU172" s="5">
        <f>SUM(CT172*D172*E172*F172*I172*$CU$12)</f>
        <v>0</v>
      </c>
      <c r="CV172" s="5"/>
      <c r="CW172" s="5">
        <f>SUM(CV172*D172*E172*F172*I172*$CW$12)</f>
        <v>0</v>
      </c>
      <c r="CX172" s="5"/>
      <c r="CY172" s="5">
        <f>SUM(CX172*D172*E172*F172*I172*$CY$12)</f>
        <v>0</v>
      </c>
      <c r="CZ172" s="5"/>
      <c r="DA172" s="5">
        <f>SUM(CZ172*D172*E172*F172*I172*$DA$12)</f>
        <v>0</v>
      </c>
      <c r="DB172" s="5"/>
      <c r="DC172" s="5">
        <f>SUM(DB172*D172*E172*F172*I172*$DC$12)</f>
        <v>0</v>
      </c>
      <c r="DD172" s="5"/>
      <c r="DE172" s="5">
        <f>SUM(DD172*D172*E172*F172*I172*$DE$12)</f>
        <v>0</v>
      </c>
      <c r="DF172" s="5"/>
      <c r="DG172" s="5">
        <f>SUM(DF172*D172*E172*F172*I172*$DG$12)</f>
        <v>0</v>
      </c>
      <c r="DH172" s="5"/>
      <c r="DI172" s="5">
        <f>SUM(DH172*D172*E172*F172*I172*$DI$12)</f>
        <v>0</v>
      </c>
      <c r="DJ172" s="5"/>
      <c r="DK172" s="5">
        <f>SUM(DJ172*D172*E172*F172*I172*$DK$12)</f>
        <v>0</v>
      </c>
      <c r="DL172" s="5"/>
      <c r="DM172" s="5">
        <f>DL172*D172*E172*F172*I172*$DM$12</f>
        <v>0</v>
      </c>
      <c r="DN172" s="11"/>
      <c r="DO172" s="5">
        <f>SUM(DN172*D172*E172*F172*I172*$DO$12)</f>
        <v>0</v>
      </c>
      <c r="DP172" s="5"/>
      <c r="DQ172" s="5">
        <f>SUM(DP172*D172*E172*F172*I172*$DQ$12)</f>
        <v>0</v>
      </c>
      <c r="DR172" s="5"/>
      <c r="DS172" s="5">
        <f>SUM(DR172*D172*E172*F172*J172*$DS$12)</f>
        <v>0</v>
      </c>
      <c r="DT172" s="5"/>
      <c r="DU172" s="5">
        <f>SUM(DT172*D172*E172*F172*K172*$DU$12)</f>
        <v>0</v>
      </c>
      <c r="DV172" s="5"/>
      <c r="DW172" s="5">
        <f>SUM(DV172*D172*E172*F172*H172*$DW$12)</f>
        <v>0</v>
      </c>
      <c r="DX172" s="11"/>
      <c r="DY172" s="5">
        <f>SUM(DX172*D172*E172*F172*H172*$DY$12)</f>
        <v>0</v>
      </c>
      <c r="DZ172" s="5"/>
      <c r="EA172" s="5">
        <f>SUM(DZ172*D172*E172*F172*H172*$EA$12)</f>
        <v>0</v>
      </c>
      <c r="EB172" s="5"/>
      <c r="EC172" s="5">
        <f>SUM(EB172*D172*E172*F172*H172*$EC$12)</f>
        <v>0</v>
      </c>
      <c r="ED172" s="5"/>
      <c r="EE172" s="5">
        <f t="shared" si="767"/>
        <v>0</v>
      </c>
      <c r="EF172" s="107"/>
      <c r="EG172" s="106">
        <f t="shared" si="1201"/>
        <v>0</v>
      </c>
      <c r="EH172" s="108">
        <f t="shared" si="1202"/>
        <v>3</v>
      </c>
      <c r="EI172" s="108">
        <f t="shared" si="1202"/>
        <v>378977.76</v>
      </c>
    </row>
    <row r="173" spans="1:139" s="17" customFormat="1" ht="23.25" customHeight="1" x14ac:dyDescent="0.25">
      <c r="A173" s="19"/>
      <c r="B173" s="19">
        <v>119</v>
      </c>
      <c r="C173" s="10" t="s">
        <v>321</v>
      </c>
      <c r="D173" s="9">
        <v>11480</v>
      </c>
      <c r="E173" s="4">
        <v>0.56000000000000005</v>
      </c>
      <c r="F173" s="6">
        <v>1</v>
      </c>
      <c r="G173" s="6"/>
      <c r="H173" s="9">
        <v>1.4</v>
      </c>
      <c r="I173" s="9">
        <v>1.68</v>
      </c>
      <c r="J173" s="9">
        <v>2.23</v>
      </c>
      <c r="K173" s="9">
        <v>2.57</v>
      </c>
      <c r="L173" s="5">
        <v>0</v>
      </c>
      <c r="M173" s="5">
        <f t="shared" si="1203"/>
        <v>0</v>
      </c>
      <c r="N173" s="130"/>
      <c r="O173" s="5">
        <f>N173*D173*E173*F173*H173*$O$12</f>
        <v>0</v>
      </c>
      <c r="P173" s="11">
        <v>0</v>
      </c>
      <c r="Q173" s="5">
        <f>P173*D173*E173*F173*H173*$Q$12</f>
        <v>0</v>
      </c>
      <c r="R173" s="5">
        <v>0</v>
      </c>
      <c r="S173" s="5">
        <f>SUM(R173*D173*E173*F173*H173*$S$12)</f>
        <v>0</v>
      </c>
      <c r="T173" s="11"/>
      <c r="U173" s="11">
        <f>SUM(T173*D173*E173*F173*H173*$U$12)</f>
        <v>0</v>
      </c>
      <c r="V173" s="5"/>
      <c r="W173" s="5">
        <f t="shared" si="1204"/>
        <v>0</v>
      </c>
      <c r="X173" s="5">
        <v>0</v>
      </c>
      <c r="Y173" s="5">
        <f>SUM(X173*D173*E173*F173*H173*$Y$12)</f>
        <v>0</v>
      </c>
      <c r="Z173" s="5">
        <v>0</v>
      </c>
      <c r="AA173" s="5">
        <f>SUM(Z173*D173*E173*F173*H173*$AA$12)</f>
        <v>0</v>
      </c>
      <c r="AB173" s="5"/>
      <c r="AC173" s="5">
        <f>SUM(AB173*D173*E173*F173*I173*$AC$12)</f>
        <v>0</v>
      </c>
      <c r="AD173" s="11">
        <v>0</v>
      </c>
      <c r="AE173" s="5">
        <f>SUM(AD173*D173*E173*F173*I173*$AE$12)</f>
        <v>0</v>
      </c>
      <c r="AF173" s="5"/>
      <c r="AG173" s="5">
        <f>SUM(AF173*D173*E173*F173*H173*$AG$12)</f>
        <v>0</v>
      </c>
      <c r="AH173" s="11"/>
      <c r="AI173" s="11">
        <f>SUM(AH173*D173*E173*F173*H173*$AI$12)</f>
        <v>0</v>
      </c>
      <c r="AJ173" s="5">
        <v>0</v>
      </c>
      <c r="AK173" s="5">
        <f>SUM(AJ173*D173*E173*F173*H173*$AK$12)</f>
        <v>0</v>
      </c>
      <c r="AL173" s="5"/>
      <c r="AM173" s="5">
        <f>SUM(AL173*D173*E173*F173*H173*$AM$12)</f>
        <v>0</v>
      </c>
      <c r="AN173" s="5">
        <v>0</v>
      </c>
      <c r="AO173" s="5">
        <f>SUM(D173*E173*F173*H173*AN173*$AO$12)</f>
        <v>0</v>
      </c>
      <c r="AP173" s="5"/>
      <c r="AQ173" s="5">
        <f>SUM(AP173*D173*E173*F173*H173*$AQ$12)</f>
        <v>0</v>
      </c>
      <c r="AR173" s="5"/>
      <c r="AS173" s="5">
        <f>SUM(AR173*D173*E173*F173*H173*$AS$12)</f>
        <v>0</v>
      </c>
      <c r="AT173" s="5">
        <v>0</v>
      </c>
      <c r="AU173" s="5">
        <f>SUM(AT173*D173*E173*F173*H173*$AU$12)</f>
        <v>0</v>
      </c>
      <c r="AV173" s="5"/>
      <c r="AW173" s="5">
        <f>SUM(AV173*D173*E173*F173*H173*$AW$12)</f>
        <v>0</v>
      </c>
      <c r="AX173" s="5"/>
      <c r="AY173" s="5">
        <f>SUM(AX173*D173*E173*F173*H173*$AY$12)</f>
        <v>0</v>
      </c>
      <c r="AZ173" s="5"/>
      <c r="BA173" s="5">
        <f>SUM(AZ173*D173*E173*F173*H173*$BA$12)</f>
        <v>0</v>
      </c>
      <c r="BB173" s="5"/>
      <c r="BC173" s="5">
        <f>SUM(BB173*D173*E173*F173*H173*$BC$12)</f>
        <v>0</v>
      </c>
      <c r="BD173" s="5"/>
      <c r="BE173" s="5">
        <f>BD173*D173*E173*F173*H173*$BE$12</f>
        <v>0</v>
      </c>
      <c r="BF173" s="5"/>
      <c r="BG173" s="5">
        <f>BF173*D173*E173*F173*H173*$BG$12</f>
        <v>0</v>
      </c>
      <c r="BH173" s="5"/>
      <c r="BI173" s="5">
        <f>BH173*D173*E173*F173*H173*$BI$12</f>
        <v>0</v>
      </c>
      <c r="BJ173" s="5"/>
      <c r="BK173" s="5">
        <f>SUM(BJ173*D173*E173*F173*H173*$BK$12)</f>
        <v>0</v>
      </c>
      <c r="BL173" s="5">
        <v>28</v>
      </c>
      <c r="BM173" s="5">
        <f>SUM(BL173*D173*E173*F173*H173*$BM$12)</f>
        <v>252008.96000000002</v>
      </c>
      <c r="BN173" s="5"/>
      <c r="BO173" s="5">
        <f>SUM(BN173*D173*E173*F173*H173*$BO$12)</f>
        <v>0</v>
      </c>
      <c r="BP173" s="5"/>
      <c r="BQ173" s="5">
        <f>SUM(BP173*D173*E173*F173*H173*$BQ$12)</f>
        <v>0</v>
      </c>
      <c r="BR173" s="5"/>
      <c r="BS173" s="5">
        <f>SUM(BR173*D173*E173*F173*H173*$BS$12)</f>
        <v>0</v>
      </c>
      <c r="BT173" s="5">
        <v>64</v>
      </c>
      <c r="BU173" s="5">
        <f>BT173*D173*E173*F173*H173*$BU$12</f>
        <v>576020.47999999998</v>
      </c>
      <c r="BV173" s="5">
        <v>0</v>
      </c>
      <c r="BW173" s="5">
        <f>SUM(BV173*D173*E173*F173*H173*$BW$12)</f>
        <v>0</v>
      </c>
      <c r="BX173" s="5">
        <v>0</v>
      </c>
      <c r="BY173" s="5">
        <f>SUM(BX173*D173*E173*F173*H173*$BY$12)</f>
        <v>0</v>
      </c>
      <c r="BZ173" s="5">
        <v>0</v>
      </c>
      <c r="CA173" s="5">
        <f>SUM(BZ173*D173*E173*F173*H173*$CA$12)</f>
        <v>0</v>
      </c>
      <c r="CB173" s="5">
        <v>0</v>
      </c>
      <c r="CC173" s="5">
        <f>SUM(CB173*D173*E173*F173*H173*$CC$12)</f>
        <v>0</v>
      </c>
      <c r="CD173" s="5"/>
      <c r="CE173" s="5">
        <f>CD173*D173*E173*F173*H173*$CE$12</f>
        <v>0</v>
      </c>
      <c r="CF173" s="5"/>
      <c r="CG173" s="5">
        <f>SUM(CF173*D173*E173*F173*H173*$CG$12)</f>
        <v>0</v>
      </c>
      <c r="CH173" s="5">
        <v>0</v>
      </c>
      <c r="CI173" s="5">
        <f>SUM(CH173*D173*E173*F173*I173*$CI$12)</f>
        <v>0</v>
      </c>
      <c r="CJ173" s="5">
        <v>0</v>
      </c>
      <c r="CK173" s="5">
        <f>SUM(CJ173*D173*E173*F173*I173*$CK$12)</f>
        <v>0</v>
      </c>
      <c r="CL173" s="5">
        <v>0</v>
      </c>
      <c r="CM173" s="5">
        <f>SUM(CL173*D173*E173*F173*I173*$CM$12)</f>
        <v>0</v>
      </c>
      <c r="CN173" s="5">
        <v>0</v>
      </c>
      <c r="CO173" s="5">
        <f>SUM(CN173*D173*E173*F173*I173*$CO$12)</f>
        <v>0</v>
      </c>
      <c r="CP173" s="11"/>
      <c r="CQ173" s="5">
        <f>SUM(CP173*D173*E173*F173*I173*$CQ$12)</f>
        <v>0</v>
      </c>
      <c r="CR173" s="5"/>
      <c r="CS173" s="5">
        <f>SUM(CR173*D173*E173*F173*I173*$CS$12)</f>
        <v>0</v>
      </c>
      <c r="CT173" s="5"/>
      <c r="CU173" s="5">
        <f>SUM(CT173*D173*E173*F173*I173*$CU$12)</f>
        <v>0</v>
      </c>
      <c r="CV173" s="5">
        <v>0</v>
      </c>
      <c r="CW173" s="5">
        <f>SUM(CV173*D173*E173*F173*I173*$CW$12)</f>
        <v>0</v>
      </c>
      <c r="CX173" s="5">
        <v>0</v>
      </c>
      <c r="CY173" s="5">
        <f>SUM(CX173*D173*E173*F173*I173*$CY$12)</f>
        <v>0</v>
      </c>
      <c r="CZ173" s="5">
        <v>0</v>
      </c>
      <c r="DA173" s="5">
        <f>SUM(CZ173*D173*E173*F173*I173*$DA$12)</f>
        <v>0</v>
      </c>
      <c r="DB173" s="5">
        <v>0</v>
      </c>
      <c r="DC173" s="5">
        <f>SUM(DB173*D173*E173*F173*I173*$DC$12)</f>
        <v>0</v>
      </c>
      <c r="DD173" s="5">
        <v>0</v>
      </c>
      <c r="DE173" s="5">
        <f>SUM(DD173*D173*E173*F173*I173*$DE$12)</f>
        <v>0</v>
      </c>
      <c r="DF173" s="5"/>
      <c r="DG173" s="5">
        <f>SUM(DF173*D173*E173*F173*I173*$DG$12)</f>
        <v>0</v>
      </c>
      <c r="DH173" s="5">
        <v>5</v>
      </c>
      <c r="DI173" s="5">
        <f>SUM(DH173*D173*E173*F173*I173*$DI$12)</f>
        <v>54001.920000000006</v>
      </c>
      <c r="DJ173" s="5"/>
      <c r="DK173" s="5">
        <f>SUM(DJ173*D173*E173*F173*I173*$DK$12)</f>
        <v>0</v>
      </c>
      <c r="DL173" s="5"/>
      <c r="DM173" s="5">
        <f>DL173*D173*E173*F173*I173*$DM$12</f>
        <v>0</v>
      </c>
      <c r="DN173" s="11"/>
      <c r="DO173" s="5">
        <f>SUM(DN173*D173*E173*F173*I173*$DO$12)</f>
        <v>0</v>
      </c>
      <c r="DP173" s="5">
        <v>0</v>
      </c>
      <c r="DQ173" s="5">
        <f>SUM(DP173*D173*E173*F173*I173*$DQ$12)</f>
        <v>0</v>
      </c>
      <c r="DR173" s="5"/>
      <c r="DS173" s="5">
        <f>SUM(DR173*D173*E173*F173*J173*$DS$12)</f>
        <v>0</v>
      </c>
      <c r="DT173" s="5">
        <v>0</v>
      </c>
      <c r="DU173" s="5">
        <f>SUM(DT173*D173*E173*F173*K173*$DU$12)</f>
        <v>0</v>
      </c>
      <c r="DV173" s="5"/>
      <c r="DW173" s="5">
        <f>SUM(DV173*D173*E173*F173*H173*$DW$12)</f>
        <v>0</v>
      </c>
      <c r="DX173" s="11"/>
      <c r="DY173" s="5">
        <f>SUM(DX173*D173*E173*F173*H173*$DY$12)</f>
        <v>0</v>
      </c>
      <c r="DZ173" s="5"/>
      <c r="EA173" s="5">
        <f>SUM(DZ173*D173*E173*F173*H173*$EA$12)</f>
        <v>0</v>
      </c>
      <c r="EB173" s="5"/>
      <c r="EC173" s="5">
        <f>SUM(EB173*D173*E173*F173*H173*$EC$12)</f>
        <v>0</v>
      </c>
      <c r="ED173" s="5"/>
      <c r="EE173" s="5">
        <f t="shared" ref="EE173:EE189" si="1336">ED173*D173*E173*F173*H173*$EE$12</f>
        <v>0</v>
      </c>
      <c r="EF173" s="107"/>
      <c r="EG173" s="106">
        <f t="shared" si="1201"/>
        <v>0</v>
      </c>
      <c r="EH173" s="108">
        <f t="shared" si="1202"/>
        <v>97</v>
      </c>
      <c r="EI173" s="108">
        <f t="shared" si="1202"/>
        <v>882031.36</v>
      </c>
    </row>
    <row r="174" spans="1:139" s="109" customFormat="1" ht="75" x14ac:dyDescent="0.25">
      <c r="A174" s="19"/>
      <c r="B174" s="19">
        <v>120</v>
      </c>
      <c r="C174" s="8" t="s">
        <v>322</v>
      </c>
      <c r="D174" s="9">
        <v>11480</v>
      </c>
      <c r="E174" s="4">
        <v>0.46</v>
      </c>
      <c r="F174" s="6">
        <v>1</v>
      </c>
      <c r="G174" s="6"/>
      <c r="H174" s="9">
        <v>1.4</v>
      </c>
      <c r="I174" s="9">
        <v>1.68</v>
      </c>
      <c r="J174" s="9">
        <v>2.23</v>
      </c>
      <c r="K174" s="9">
        <v>2.57</v>
      </c>
      <c r="L174" s="5">
        <v>0</v>
      </c>
      <c r="M174" s="5">
        <f t="shared" si="1203"/>
        <v>0</v>
      </c>
      <c r="N174" s="130"/>
      <c r="O174" s="5">
        <f>N174*D174*E174*F174*H174*$O$12</f>
        <v>0</v>
      </c>
      <c r="P174" s="11">
        <v>0</v>
      </c>
      <c r="Q174" s="5">
        <f>P174*D174*E174*F174*H174*$Q$12</f>
        <v>0</v>
      </c>
      <c r="R174" s="5">
        <v>0</v>
      </c>
      <c r="S174" s="5">
        <f>SUM(R174*D174*E174*F174*H174*$S$12)</f>
        <v>0</v>
      </c>
      <c r="T174" s="11"/>
      <c r="U174" s="11">
        <f>SUM(T174*D174*E174*F174*H174*$U$12)</f>
        <v>0</v>
      </c>
      <c r="V174" s="5"/>
      <c r="W174" s="5">
        <f t="shared" si="1204"/>
        <v>0</v>
      </c>
      <c r="X174" s="5">
        <v>0</v>
      </c>
      <c r="Y174" s="5">
        <f>SUM(X174*D174*E174*F174*H174*$Y$12)</f>
        <v>0</v>
      </c>
      <c r="Z174" s="5">
        <v>0</v>
      </c>
      <c r="AA174" s="5">
        <f>SUM(Z174*D174*E174*F174*H174*$AA$12)</f>
        <v>0</v>
      </c>
      <c r="AB174" s="5"/>
      <c r="AC174" s="5">
        <f>SUM(AB174*D174*E174*F174*I174*$AC$12)</f>
        <v>0</v>
      </c>
      <c r="AD174" s="11">
        <v>0</v>
      </c>
      <c r="AE174" s="5">
        <f>SUM(AD174*D174*E174*F174*I174*$AE$12)</f>
        <v>0</v>
      </c>
      <c r="AF174" s="5"/>
      <c r="AG174" s="5">
        <f>SUM(AF174*D174*E174*F174*H174*$AG$12)</f>
        <v>0</v>
      </c>
      <c r="AH174" s="11"/>
      <c r="AI174" s="11">
        <f>SUM(AH174*D174*E174*F174*H174*$AI$12)</f>
        <v>0</v>
      </c>
      <c r="AJ174" s="5">
        <v>0</v>
      </c>
      <c r="AK174" s="5">
        <f>SUM(AJ174*D174*E174*F174*H174*$AK$12)</f>
        <v>0</v>
      </c>
      <c r="AL174" s="22"/>
      <c r="AM174" s="5">
        <f>SUM(AL174*D174*E174*F174*H174*$AM$12)</f>
        <v>0</v>
      </c>
      <c r="AN174" s="5">
        <v>0</v>
      </c>
      <c r="AO174" s="5">
        <f>SUM(D174*E174*F174*H174*AN174*$AO$12)</f>
        <v>0</v>
      </c>
      <c r="AP174" s="5"/>
      <c r="AQ174" s="5">
        <f>SUM(AP174*D174*E174*F174*H174*$AQ$12)</f>
        <v>0</v>
      </c>
      <c r="AR174" s="5"/>
      <c r="AS174" s="5">
        <f>SUM(AR174*D174*E174*F174*H174*$AS$12)</f>
        <v>0</v>
      </c>
      <c r="AT174" s="5">
        <v>0</v>
      </c>
      <c r="AU174" s="5">
        <f>SUM(AT174*D174*E174*F174*H174*$AU$12)</f>
        <v>0</v>
      </c>
      <c r="AV174" s="5"/>
      <c r="AW174" s="5">
        <f>SUM(AV174*D174*E174*F174*H174*$AW$12)</f>
        <v>0</v>
      </c>
      <c r="AX174" s="5"/>
      <c r="AY174" s="5">
        <f>SUM(AX174*D174*E174*F174*H174*$AY$12)</f>
        <v>0</v>
      </c>
      <c r="AZ174" s="5"/>
      <c r="BA174" s="5">
        <f>SUM(AZ174*D174*E174*F174*H174*$BA$12)</f>
        <v>0</v>
      </c>
      <c r="BB174" s="5"/>
      <c r="BC174" s="5">
        <f>SUM(BB174*D174*E174*F174*H174*$BC$12)</f>
        <v>0</v>
      </c>
      <c r="BD174" s="5"/>
      <c r="BE174" s="5">
        <f>BD174*D174*E174*F174*H174*$BE$12</f>
        <v>0</v>
      </c>
      <c r="BF174" s="5"/>
      <c r="BG174" s="5">
        <f>BF174*D174*E174*F174*H174*$BG$12</f>
        <v>0</v>
      </c>
      <c r="BH174" s="5"/>
      <c r="BI174" s="5">
        <f>BH174*D174*E174*F174*H174*$BI$12</f>
        <v>0</v>
      </c>
      <c r="BJ174" s="5"/>
      <c r="BK174" s="5">
        <f>SUM(BJ174*D174*E174*F174*H174*$BK$12)</f>
        <v>0</v>
      </c>
      <c r="BL174" s="5">
        <v>13</v>
      </c>
      <c r="BM174" s="5">
        <f>SUM(BL174*D174*E174*F174*H174*$BM$12)</f>
        <v>96110.560000000012</v>
      </c>
      <c r="BN174" s="5"/>
      <c r="BO174" s="5">
        <f>SUM(BN174*D174*E174*F174*H174*$BO$12)</f>
        <v>0</v>
      </c>
      <c r="BP174" s="5"/>
      <c r="BQ174" s="5">
        <f>SUM(BP174*D174*E174*F174*H174*$BQ$12)</f>
        <v>0</v>
      </c>
      <c r="BR174" s="5"/>
      <c r="BS174" s="5">
        <f>SUM(BR174*D174*E174*F174*H174*$BS$12)</f>
        <v>0</v>
      </c>
      <c r="BT174" s="5"/>
      <c r="BU174" s="5">
        <f>BT174*D174*E174*F174*H174*$BU$12</f>
        <v>0</v>
      </c>
      <c r="BV174" s="5"/>
      <c r="BW174" s="5">
        <f>SUM(BV174*D174*E174*F174*H174*$BW$12)</f>
        <v>0</v>
      </c>
      <c r="BX174" s="5"/>
      <c r="BY174" s="5">
        <f>SUM(BX174*D174*E174*F174*H174*$BY$12)</f>
        <v>0</v>
      </c>
      <c r="BZ174" s="5">
        <v>0</v>
      </c>
      <c r="CA174" s="5">
        <f>SUM(BZ174*D174*E174*F174*H174*$CA$12)</f>
        <v>0</v>
      </c>
      <c r="CB174" s="5">
        <v>0</v>
      </c>
      <c r="CC174" s="5">
        <f>SUM(CB174*D174*E174*F174*H174*$CC$12)</f>
        <v>0</v>
      </c>
      <c r="CD174" s="5"/>
      <c r="CE174" s="5">
        <f>CD174*D174*E174*F174*H174*$CE$12</f>
        <v>0</v>
      </c>
      <c r="CF174" s="5"/>
      <c r="CG174" s="5">
        <f>SUM(CF174*D174*E174*F174*H174*$CG$12)</f>
        <v>0</v>
      </c>
      <c r="CH174" s="5"/>
      <c r="CI174" s="5">
        <f>SUM(CH174*D174*E174*F174*I174*$CI$12)</f>
        <v>0</v>
      </c>
      <c r="CJ174" s="5">
        <v>0</v>
      </c>
      <c r="CK174" s="5">
        <f>SUM(CJ174*D174*E174*F174*I174*$CK$12)</f>
        <v>0</v>
      </c>
      <c r="CL174" s="5">
        <v>0</v>
      </c>
      <c r="CM174" s="5">
        <f>SUM(CL174*D174*E174*F174*I174*$CM$12)</f>
        <v>0</v>
      </c>
      <c r="CN174" s="5">
        <v>0</v>
      </c>
      <c r="CO174" s="5">
        <f>SUM(CN174*D174*E174*F174*I174*$CO$12)</f>
        <v>0</v>
      </c>
      <c r="CP174" s="11"/>
      <c r="CQ174" s="5">
        <f>SUM(CP174*D174*E174*F174*I174*$CQ$12)</f>
        <v>0</v>
      </c>
      <c r="CR174" s="5"/>
      <c r="CS174" s="5">
        <f>SUM(CR174*D174*E174*F174*I174*$CS$12)</f>
        <v>0</v>
      </c>
      <c r="CT174" s="5"/>
      <c r="CU174" s="5">
        <f>SUM(CT174*D174*E174*F174*I174*$CU$12)</f>
        <v>0</v>
      </c>
      <c r="CV174" s="5">
        <v>0</v>
      </c>
      <c r="CW174" s="5">
        <f>SUM(CV174*D174*E174*F174*I174*$CW$12)</f>
        <v>0</v>
      </c>
      <c r="CX174" s="5"/>
      <c r="CY174" s="5">
        <f>SUM(CX174*D174*E174*F174*I174*$CY$12)</f>
        <v>0</v>
      </c>
      <c r="CZ174" s="5">
        <v>0</v>
      </c>
      <c r="DA174" s="5">
        <f>SUM(CZ174*D174*E174*F174*I174*$DA$12)</f>
        <v>0</v>
      </c>
      <c r="DB174" s="5">
        <v>1</v>
      </c>
      <c r="DC174" s="5">
        <f>SUM(DB174*D174*E174*F174*I174*$DC$12)</f>
        <v>8871.7440000000006</v>
      </c>
      <c r="DD174" s="5">
        <v>0</v>
      </c>
      <c r="DE174" s="5">
        <f>SUM(DD174*D174*E174*F174*I174*$DE$12)</f>
        <v>0</v>
      </c>
      <c r="DF174" s="5">
        <v>0</v>
      </c>
      <c r="DG174" s="5">
        <f>SUM(DF174*D174*E174*F174*I174*$DG$12)</f>
        <v>0</v>
      </c>
      <c r="DH174" s="5"/>
      <c r="DI174" s="5">
        <f>SUM(DH174*D174*E174*F174*I174*$DI$12)</f>
        <v>0</v>
      </c>
      <c r="DJ174" s="5"/>
      <c r="DK174" s="5">
        <f>SUM(DJ174*D174*E174*F174*I174*$DK$12)</f>
        <v>0</v>
      </c>
      <c r="DL174" s="5"/>
      <c r="DM174" s="5">
        <f>DL174*D174*E174*F174*I174*$DM$12</f>
        <v>0</v>
      </c>
      <c r="DN174" s="11"/>
      <c r="DO174" s="5">
        <f>SUM(DN174*D174*E174*F174*I174*$DO$12)</f>
        <v>0</v>
      </c>
      <c r="DP174" s="5">
        <v>0</v>
      </c>
      <c r="DQ174" s="5">
        <f>SUM(DP174*D174*E174*F174*I174*$DQ$12)</f>
        <v>0</v>
      </c>
      <c r="DR174" s="5">
        <v>0</v>
      </c>
      <c r="DS174" s="5">
        <f>SUM(DR174*D174*E174*F174*J174*$DS$12)</f>
        <v>0</v>
      </c>
      <c r="DT174" s="5"/>
      <c r="DU174" s="5">
        <f>SUM(DT174*D174*E174*F174*K174*$DU$12)</f>
        <v>0</v>
      </c>
      <c r="DV174" s="22"/>
      <c r="DW174" s="5">
        <f>SUM(DV174*D174*E174*F174*H174*$DW$12)</f>
        <v>0</v>
      </c>
      <c r="DX174" s="11"/>
      <c r="DY174" s="5">
        <f>SUM(DX174*D174*E174*F174*H174*$DY$12)</f>
        <v>0</v>
      </c>
      <c r="DZ174" s="5"/>
      <c r="EA174" s="5">
        <f>SUM(DZ174*D174*E174*F174*H174*$EA$12)</f>
        <v>0</v>
      </c>
      <c r="EB174" s="5"/>
      <c r="EC174" s="5">
        <f>SUM(EB174*D174*E174*F174*H174*$EC$12)</f>
        <v>0</v>
      </c>
      <c r="ED174" s="5"/>
      <c r="EE174" s="5">
        <f t="shared" si="1336"/>
        <v>0</v>
      </c>
      <c r="EF174" s="107"/>
      <c r="EG174" s="106">
        <f t="shared" si="1201"/>
        <v>0</v>
      </c>
      <c r="EH174" s="108">
        <f t="shared" si="1202"/>
        <v>14</v>
      </c>
      <c r="EI174" s="108">
        <f t="shared" si="1202"/>
        <v>104982.30400000002</v>
      </c>
    </row>
    <row r="175" spans="1:139" s="17" customFormat="1" ht="45" x14ac:dyDescent="0.25">
      <c r="A175" s="19"/>
      <c r="B175" s="19">
        <v>121</v>
      </c>
      <c r="C175" s="8" t="s">
        <v>323</v>
      </c>
      <c r="D175" s="9">
        <v>11480</v>
      </c>
      <c r="E175" s="4">
        <v>9.74</v>
      </c>
      <c r="F175" s="6">
        <v>1</v>
      </c>
      <c r="G175" s="6"/>
      <c r="H175" s="9">
        <v>1.4</v>
      </c>
      <c r="I175" s="9">
        <v>1.68</v>
      </c>
      <c r="J175" s="9">
        <v>2.23</v>
      </c>
      <c r="K175" s="9">
        <v>2.57</v>
      </c>
      <c r="L175" s="5"/>
      <c r="M175" s="5">
        <f t="shared" si="1203"/>
        <v>0</v>
      </c>
      <c r="N175" s="130"/>
      <c r="O175" s="5">
        <f>N175*D175*E175*F175*H175*$O$12</f>
        <v>0</v>
      </c>
      <c r="P175" s="11"/>
      <c r="Q175" s="5">
        <f>P175*D175*E175*F175*H175*$Q$12</f>
        <v>0</v>
      </c>
      <c r="R175" s="5"/>
      <c r="S175" s="5">
        <f>SUM(R175*D175*E175*F175*H175*$S$12)</f>
        <v>0</v>
      </c>
      <c r="T175" s="11">
        <v>36</v>
      </c>
      <c r="U175" s="11">
        <f>SUM(T175*D175*E175*F175*H175*$U$12)</f>
        <v>5635486.0800000001</v>
      </c>
      <c r="V175" s="5"/>
      <c r="W175" s="5">
        <f t="shared" si="1204"/>
        <v>0</v>
      </c>
      <c r="X175" s="5"/>
      <c r="Y175" s="5">
        <f>SUM(X175*D175*E175*F175*H175*$Y$12)</f>
        <v>0</v>
      </c>
      <c r="Z175" s="5"/>
      <c r="AA175" s="5">
        <f>SUM(Z175*D175*E175*F175*H175*$AA$12)</f>
        <v>0</v>
      </c>
      <c r="AB175" s="5"/>
      <c r="AC175" s="5">
        <f>SUM(AB175*D175*E175*F175*I175*$AC$12)</f>
        <v>0</v>
      </c>
      <c r="AD175" s="11"/>
      <c r="AE175" s="5">
        <f>SUM(AD175*D175*E175*F175*I175*$AE$12)</f>
        <v>0</v>
      </c>
      <c r="AF175" s="5"/>
      <c r="AG175" s="5">
        <f>SUM(AF175*D175*E175*F175*H175*$AG$12)</f>
        <v>0</v>
      </c>
      <c r="AH175" s="11"/>
      <c r="AI175" s="11">
        <f>SUM(AH175*D175*E175*F175*H175*$AI$12)</f>
        <v>0</v>
      </c>
      <c r="AJ175" s="5"/>
      <c r="AK175" s="5">
        <f>SUM(AJ175*D175*E175*F175*H175*$AK$12)</f>
        <v>0</v>
      </c>
      <c r="AL175" s="1"/>
      <c r="AM175" s="5">
        <f>SUM(AL175*D175*E175*F175*H175*$AM$12)</f>
        <v>0</v>
      </c>
      <c r="AN175" s="5"/>
      <c r="AO175" s="5">
        <f>SUM(D175*E175*F175*H175*AN175*$AO$12)</f>
        <v>0</v>
      </c>
      <c r="AP175" s="5"/>
      <c r="AQ175" s="5">
        <f>SUM(AP175*D175*E175*F175*H175*$AQ$12)</f>
        <v>0</v>
      </c>
      <c r="AR175" s="5"/>
      <c r="AS175" s="5">
        <f>SUM(AR175*D175*E175*F175*H175*$AS$12)</f>
        <v>0</v>
      </c>
      <c r="AT175" s="5"/>
      <c r="AU175" s="5">
        <f>SUM(AT175*D175*E175*F175*H175*$AU$12)</f>
        <v>0</v>
      </c>
      <c r="AV175" s="5"/>
      <c r="AW175" s="5">
        <f>SUM(AV175*D175*E175*F175*H175*$AW$12)</f>
        <v>0</v>
      </c>
      <c r="AX175" s="5"/>
      <c r="AY175" s="5">
        <f>SUM(AX175*D175*E175*F175*H175*$AY$12)</f>
        <v>0</v>
      </c>
      <c r="AZ175" s="5"/>
      <c r="BA175" s="5">
        <f>SUM(AZ175*D175*E175*F175*H175*$BA$12)</f>
        <v>0</v>
      </c>
      <c r="BB175" s="5"/>
      <c r="BC175" s="5">
        <f>SUM(BB175*D175*E175*F175*H175*$BC$12)</f>
        <v>0</v>
      </c>
      <c r="BD175" s="5"/>
      <c r="BE175" s="5">
        <f>BD175*D175*E175*F175*H175*$BE$12</f>
        <v>0</v>
      </c>
      <c r="BF175" s="5"/>
      <c r="BG175" s="5">
        <f>BF175*D175*E175*F175*H175*$BG$12</f>
        <v>0</v>
      </c>
      <c r="BH175" s="5"/>
      <c r="BI175" s="5">
        <f>BH175*D175*E175*F175*H175*$BI$12</f>
        <v>0</v>
      </c>
      <c r="BJ175" s="5"/>
      <c r="BK175" s="5">
        <f>SUM(BJ175*D175*E175*F175*H175*$BK$12)</f>
        <v>0</v>
      </c>
      <c r="BL175" s="5"/>
      <c r="BM175" s="5">
        <f>SUM(BL175*D175*E175*F175*H175*$BM$12)</f>
        <v>0</v>
      </c>
      <c r="BN175" s="5"/>
      <c r="BO175" s="5">
        <f>SUM(BN175*D175*E175*F175*H175*$BO$12)</f>
        <v>0</v>
      </c>
      <c r="BP175" s="5"/>
      <c r="BQ175" s="5">
        <f>SUM(BP175*D175*E175*F175*H175*$BQ$12)</f>
        <v>0</v>
      </c>
      <c r="BR175" s="5"/>
      <c r="BS175" s="5">
        <f>SUM(BR175*D175*E175*F175*H175*$BS$12)</f>
        <v>0</v>
      </c>
      <c r="BT175" s="5"/>
      <c r="BU175" s="5">
        <f>BT175*D175*E175*F175*H175*$BU$12</f>
        <v>0</v>
      </c>
      <c r="BV175" s="5"/>
      <c r="BW175" s="5">
        <f>SUM(BV175*D175*E175*F175*H175*$BW$12)</f>
        <v>0</v>
      </c>
      <c r="BX175" s="5"/>
      <c r="BY175" s="5">
        <f>SUM(BX175*D175*E175*F175*H175*$BY$12)</f>
        <v>0</v>
      </c>
      <c r="BZ175" s="5"/>
      <c r="CA175" s="5">
        <f>SUM(BZ175*D175*E175*F175*H175*$CA$12)</f>
        <v>0</v>
      </c>
      <c r="CB175" s="5"/>
      <c r="CC175" s="5">
        <f>SUM(CB175*D175*E175*F175*H175*$CC$12)</f>
        <v>0</v>
      </c>
      <c r="CD175" s="5"/>
      <c r="CE175" s="5">
        <f>CD175*D175*E175*F175*H175*$CE$12</f>
        <v>0</v>
      </c>
      <c r="CF175" s="5"/>
      <c r="CG175" s="5">
        <f>SUM(CF175*D175*E175*F175*H175*$CG$12)</f>
        <v>0</v>
      </c>
      <c r="CH175" s="5"/>
      <c r="CI175" s="5">
        <f>SUM(CH175*D175*E175*F175*I175*$CI$12)</f>
        <v>0</v>
      </c>
      <c r="CJ175" s="5"/>
      <c r="CK175" s="5">
        <f>SUM(CJ175*D175*E175*F175*I175*$CK$12)</f>
        <v>0</v>
      </c>
      <c r="CL175" s="5"/>
      <c r="CM175" s="5">
        <f>SUM(CL175*D175*E175*F175*I175*$CM$12)</f>
        <v>0</v>
      </c>
      <c r="CN175" s="5"/>
      <c r="CO175" s="5">
        <f>SUM(CN175*D175*E175*F175*I175*$CO$12)</f>
        <v>0</v>
      </c>
      <c r="CP175" s="11"/>
      <c r="CQ175" s="5">
        <f>SUM(CP175*D175*E175*F175*I175*$CQ$12)</f>
        <v>0</v>
      </c>
      <c r="CR175" s="5"/>
      <c r="CS175" s="5">
        <f>SUM(CR175*D175*E175*F175*I175*$CS$12)</f>
        <v>0</v>
      </c>
      <c r="CT175" s="5"/>
      <c r="CU175" s="5">
        <f>SUM(CT175*D175*E175*F175*I175*$CU$12)</f>
        <v>0</v>
      </c>
      <c r="CV175" s="5"/>
      <c r="CW175" s="5">
        <f>SUM(CV175*D175*E175*F175*I175*$CW$12)</f>
        <v>0</v>
      </c>
      <c r="CX175" s="5"/>
      <c r="CY175" s="5">
        <f>SUM(CX175*D175*E175*F175*I175*$CY$12)</f>
        <v>0</v>
      </c>
      <c r="CZ175" s="5"/>
      <c r="DA175" s="5">
        <f>SUM(CZ175*D175*E175*F175*I175*$DA$12)</f>
        <v>0</v>
      </c>
      <c r="DB175" s="5"/>
      <c r="DC175" s="5">
        <f>SUM(DB175*D175*E175*F175*I175*$DC$12)</f>
        <v>0</v>
      </c>
      <c r="DD175" s="5"/>
      <c r="DE175" s="5">
        <f>SUM(DD175*D175*E175*F175*I175*$DE$12)</f>
        <v>0</v>
      </c>
      <c r="DF175" s="5"/>
      <c r="DG175" s="5">
        <f>SUM(DF175*D175*E175*F175*I175*$DG$12)</f>
        <v>0</v>
      </c>
      <c r="DH175" s="5"/>
      <c r="DI175" s="5">
        <f>SUM(DH175*D175*E175*F175*I175*$DI$12)</f>
        <v>0</v>
      </c>
      <c r="DJ175" s="5"/>
      <c r="DK175" s="5">
        <f>SUM(DJ175*D175*E175*F175*I175*$DK$12)</f>
        <v>0</v>
      </c>
      <c r="DL175" s="5"/>
      <c r="DM175" s="5">
        <f>DL175*D175*E175*F175*I175*$DM$12</f>
        <v>0</v>
      </c>
      <c r="DN175" s="11"/>
      <c r="DO175" s="5">
        <f>SUM(DN175*D175*E175*F175*I175*$DO$12)</f>
        <v>0</v>
      </c>
      <c r="DP175" s="5"/>
      <c r="DQ175" s="5">
        <f>SUM(DP175*D175*E175*F175*I175*$DQ$12)</f>
        <v>0</v>
      </c>
      <c r="DR175" s="5"/>
      <c r="DS175" s="5">
        <f>SUM(DR175*D175*E175*F175*J175*$DS$12)</f>
        <v>0</v>
      </c>
      <c r="DT175" s="5">
        <v>2</v>
      </c>
      <c r="DU175" s="5">
        <f>SUM(DT175*D175*E175*F175*K175*$DU$12)</f>
        <v>574730.12799999991</v>
      </c>
      <c r="DV175" s="1"/>
      <c r="DW175" s="5">
        <f>SUM(DV175*D175*E175*F175*H175*$DW$12)</f>
        <v>0</v>
      </c>
      <c r="DX175" s="11"/>
      <c r="DY175" s="5">
        <f>SUM(DX175*D175*E175*F175*H175*$DY$12)</f>
        <v>0</v>
      </c>
      <c r="DZ175" s="5"/>
      <c r="EA175" s="5">
        <f>SUM(DZ175*D175*E175*F175*H175*$EA$12)</f>
        <v>0</v>
      </c>
      <c r="EB175" s="5"/>
      <c r="EC175" s="5">
        <f>SUM(EB175*D175*E175*F175*H175*$EC$12)</f>
        <v>0</v>
      </c>
      <c r="ED175" s="5"/>
      <c r="EE175" s="5">
        <f t="shared" si="1336"/>
        <v>0</v>
      </c>
      <c r="EF175" s="107"/>
      <c r="EG175" s="106">
        <f t="shared" si="1201"/>
        <v>0</v>
      </c>
      <c r="EH175" s="108">
        <f t="shared" si="1202"/>
        <v>38</v>
      </c>
      <c r="EI175" s="108">
        <f t="shared" si="1202"/>
        <v>6210216.2079999996</v>
      </c>
    </row>
    <row r="176" spans="1:139" s="17" customFormat="1" ht="30" x14ac:dyDescent="0.25">
      <c r="A176" s="19"/>
      <c r="B176" s="19">
        <v>122</v>
      </c>
      <c r="C176" s="8" t="s">
        <v>324</v>
      </c>
      <c r="D176" s="9">
        <v>11480</v>
      </c>
      <c r="E176" s="4">
        <v>7.4</v>
      </c>
      <c r="F176" s="6">
        <v>1</v>
      </c>
      <c r="G176" s="6"/>
      <c r="H176" s="9">
        <v>1.4</v>
      </c>
      <c r="I176" s="9">
        <v>1.68</v>
      </c>
      <c r="J176" s="9">
        <v>2.23</v>
      </c>
      <c r="K176" s="9">
        <v>2.57</v>
      </c>
      <c r="L176" s="5"/>
      <c r="M176" s="5">
        <f t="shared" si="1203"/>
        <v>0</v>
      </c>
      <c r="N176" s="130"/>
      <c r="O176" s="5">
        <f>N176*D176*E176*F176*H176*$O$12</f>
        <v>0</v>
      </c>
      <c r="P176" s="11"/>
      <c r="Q176" s="5">
        <f>P176*D176*E176*F176*H176*$Q$12</f>
        <v>0</v>
      </c>
      <c r="R176" s="5"/>
      <c r="S176" s="5">
        <f>SUM(R176*D176*E176*F176*H176*$S$12)</f>
        <v>0</v>
      </c>
      <c r="T176" s="11"/>
      <c r="U176" s="11">
        <f>SUM(T176*D176*E176*F176*H176*$U$12)</f>
        <v>0</v>
      </c>
      <c r="V176" s="5"/>
      <c r="W176" s="5">
        <f t="shared" si="1204"/>
        <v>0</v>
      </c>
      <c r="X176" s="5"/>
      <c r="Y176" s="5">
        <f>SUM(X176*D176*E176*F176*H176*$Y$12)</f>
        <v>0</v>
      </c>
      <c r="Z176" s="5"/>
      <c r="AA176" s="5">
        <f>SUM(Z176*D176*E176*F176*H176*$AA$12)</f>
        <v>0</v>
      </c>
      <c r="AB176" s="5"/>
      <c r="AC176" s="5">
        <f>SUM(AB176*D176*E176*F176*I176*$AC$12)</f>
        <v>0</v>
      </c>
      <c r="AD176" s="11"/>
      <c r="AE176" s="5">
        <f>SUM(AD176*D176*E176*F176*I176*$AE$12)</f>
        <v>0</v>
      </c>
      <c r="AF176" s="5"/>
      <c r="AG176" s="5">
        <f>SUM(AF176*D176*E176*F176*H176*$AG$12)</f>
        <v>0</v>
      </c>
      <c r="AH176" s="11"/>
      <c r="AI176" s="11">
        <f>SUM(AH176*D176*E176*F176*H176*$AI$12)</f>
        <v>0</v>
      </c>
      <c r="AJ176" s="5"/>
      <c r="AK176" s="5">
        <f>SUM(AJ176*D176*E176*F176*H176*$AK$12)</f>
        <v>0</v>
      </c>
      <c r="AL176" s="23"/>
      <c r="AM176" s="5">
        <f>SUM(AL176*D176*E176*F176*H176*$AM$12)</f>
        <v>0</v>
      </c>
      <c r="AN176" s="5"/>
      <c r="AO176" s="5">
        <f>SUM(D176*E176*F176*H176*AN176*$AO$12)</f>
        <v>0</v>
      </c>
      <c r="AP176" s="5"/>
      <c r="AQ176" s="5">
        <f>SUM(AP176*D176*E176*F176*H176*$AQ$12)</f>
        <v>0</v>
      </c>
      <c r="AR176" s="5"/>
      <c r="AS176" s="5">
        <f>SUM(AR176*D176*E176*F176*H176*$AS$12)</f>
        <v>0</v>
      </c>
      <c r="AT176" s="5"/>
      <c r="AU176" s="5">
        <f>SUM(AT176*D176*E176*F176*H176*$AU$12)</f>
        <v>0</v>
      </c>
      <c r="AV176" s="5"/>
      <c r="AW176" s="5">
        <f>SUM(AV176*D176*E176*F176*H176*$AW$12)</f>
        <v>0</v>
      </c>
      <c r="AX176" s="5"/>
      <c r="AY176" s="5">
        <f>SUM(AX176*D176*E176*F176*H176*$AY$12)</f>
        <v>0</v>
      </c>
      <c r="AZ176" s="5"/>
      <c r="BA176" s="5">
        <f>SUM(AZ176*D176*E176*F176*H176*$BA$12)</f>
        <v>0</v>
      </c>
      <c r="BB176" s="5"/>
      <c r="BC176" s="5">
        <f>SUM(BB176*D176*E176*F176*H176*$BC$12)</f>
        <v>0</v>
      </c>
      <c r="BD176" s="5"/>
      <c r="BE176" s="5">
        <f>BD176*D176*E176*F176*H176*$BE$12</f>
        <v>0</v>
      </c>
      <c r="BF176" s="5"/>
      <c r="BG176" s="5">
        <f>BF176*D176*E176*F176*H176*$BG$12</f>
        <v>0</v>
      </c>
      <c r="BH176" s="5"/>
      <c r="BI176" s="5">
        <f>BH176*D176*E176*F176*H176*$BI$12</f>
        <v>0</v>
      </c>
      <c r="BJ176" s="5"/>
      <c r="BK176" s="5">
        <f>SUM(BJ176*D176*E176*F176*H176*$BK$12)</f>
        <v>0</v>
      </c>
      <c r="BL176" s="5"/>
      <c r="BM176" s="5">
        <f>SUM(BL176*D176*E176*F176*H176*$BM$12)</f>
        <v>0</v>
      </c>
      <c r="BN176" s="5"/>
      <c r="BO176" s="5">
        <f>SUM(BN176*D176*E176*F176*H176*$BO$12)</f>
        <v>0</v>
      </c>
      <c r="BP176" s="5"/>
      <c r="BQ176" s="5">
        <f>SUM(BP176*D176*E176*F176*H176*$BQ$12)</f>
        <v>0</v>
      </c>
      <c r="BR176" s="5"/>
      <c r="BS176" s="5">
        <f>SUM(BR176*D176*E176*F176*H176*$BS$12)</f>
        <v>0</v>
      </c>
      <c r="BT176" s="5"/>
      <c r="BU176" s="5">
        <f>BT176*D176*E176*F176*H176*$BU$12</f>
        <v>0</v>
      </c>
      <c r="BV176" s="5"/>
      <c r="BW176" s="5">
        <f>SUM(BV176*D176*E176*F176*H176*$BW$12)</f>
        <v>0</v>
      </c>
      <c r="BX176" s="5"/>
      <c r="BY176" s="5">
        <f>SUM(BX176*D176*E176*F176*H176*$BY$12)</f>
        <v>0</v>
      </c>
      <c r="BZ176" s="5"/>
      <c r="CA176" s="5">
        <f>SUM(BZ176*D176*E176*F176*H176*$CA$12)</f>
        <v>0</v>
      </c>
      <c r="CB176" s="5"/>
      <c r="CC176" s="5">
        <f>SUM(CB176*D176*E176*F176*H176*$CC$12)</f>
        <v>0</v>
      </c>
      <c r="CD176" s="5"/>
      <c r="CE176" s="5">
        <f>CD176*D176*E176*F176*H176*$CE$12</f>
        <v>0</v>
      </c>
      <c r="CF176" s="5"/>
      <c r="CG176" s="5">
        <f>SUM(CF176*D176*E176*F176*H176*$CG$12)</f>
        <v>0</v>
      </c>
      <c r="CH176" s="5"/>
      <c r="CI176" s="5">
        <f>SUM(CH176*D176*E176*F176*I176*$CI$12)</f>
        <v>0</v>
      </c>
      <c r="CJ176" s="5"/>
      <c r="CK176" s="5">
        <f>SUM(CJ176*D176*E176*F176*I176*$CK$12)</f>
        <v>0</v>
      </c>
      <c r="CL176" s="5"/>
      <c r="CM176" s="5">
        <f>SUM(CL176*D176*E176*F176*I176*$CM$12)</f>
        <v>0</v>
      </c>
      <c r="CN176" s="5"/>
      <c r="CO176" s="5">
        <f>SUM(CN176*D176*E176*F176*I176*$CO$12)</f>
        <v>0</v>
      </c>
      <c r="CP176" s="11"/>
      <c r="CQ176" s="5">
        <f>SUM(CP176*D176*E176*F176*I176*$CQ$12)</f>
        <v>0</v>
      </c>
      <c r="CR176" s="5"/>
      <c r="CS176" s="5">
        <f>SUM(CR176*D176*E176*F176*I176*$CS$12)</f>
        <v>0</v>
      </c>
      <c r="CT176" s="5"/>
      <c r="CU176" s="5">
        <f>SUM(CT176*D176*E176*F176*I176*$CU$12)</f>
        <v>0</v>
      </c>
      <c r="CV176" s="5"/>
      <c r="CW176" s="5">
        <f>SUM(CV176*D176*E176*F176*I176*$CW$12)</f>
        <v>0</v>
      </c>
      <c r="CX176" s="5"/>
      <c r="CY176" s="5">
        <f>SUM(CX176*D176*E176*F176*I176*$CY$12)</f>
        <v>0</v>
      </c>
      <c r="CZ176" s="5"/>
      <c r="DA176" s="5">
        <f>SUM(CZ176*D176*E176*F176*I176*$DA$12)</f>
        <v>0</v>
      </c>
      <c r="DB176" s="5"/>
      <c r="DC176" s="5">
        <f>SUM(DB176*D176*E176*F176*I176*$DC$12)</f>
        <v>0</v>
      </c>
      <c r="DD176" s="5"/>
      <c r="DE176" s="5">
        <f>SUM(DD176*D176*E176*F176*I176*$DE$12)</f>
        <v>0</v>
      </c>
      <c r="DF176" s="5"/>
      <c r="DG176" s="5">
        <f>SUM(DF176*D176*E176*F176*I176*$DG$12)</f>
        <v>0</v>
      </c>
      <c r="DH176" s="5"/>
      <c r="DI176" s="5">
        <f>SUM(DH176*D176*E176*F176*I176*$DI$12)</f>
        <v>0</v>
      </c>
      <c r="DJ176" s="5"/>
      <c r="DK176" s="5">
        <f>SUM(DJ176*D176*E176*F176*I176*$DK$12)</f>
        <v>0</v>
      </c>
      <c r="DL176" s="5"/>
      <c r="DM176" s="5">
        <f>DL176*D176*E176*F176*I176*$DM$12</f>
        <v>0</v>
      </c>
      <c r="DN176" s="11"/>
      <c r="DO176" s="5">
        <f>SUM(DN176*D176*E176*F176*I176*$DO$12)</f>
        <v>0</v>
      </c>
      <c r="DP176" s="5"/>
      <c r="DQ176" s="5">
        <f>SUM(DP176*D176*E176*F176*I176*$DQ$12)</f>
        <v>0</v>
      </c>
      <c r="DR176" s="5"/>
      <c r="DS176" s="5">
        <f>SUM(DR176*D176*E176*F176*J176*$DS$12)</f>
        <v>0</v>
      </c>
      <c r="DT176" s="5"/>
      <c r="DU176" s="5">
        <f>SUM(DT176*D176*E176*F176*K176*$DU$12)</f>
        <v>0</v>
      </c>
      <c r="DV176" s="23"/>
      <c r="DW176" s="5">
        <f>SUM(DV176*D176*E176*F176*H176*$DW$12)</f>
        <v>0</v>
      </c>
      <c r="DX176" s="11"/>
      <c r="DY176" s="5">
        <f>SUM(DX176*D176*E176*F176*H176*$DY$12)</f>
        <v>0</v>
      </c>
      <c r="DZ176" s="5"/>
      <c r="EA176" s="5">
        <f>SUM(DZ176*D176*E176*F176*H176*$EA$12)</f>
        <v>0</v>
      </c>
      <c r="EB176" s="5"/>
      <c r="EC176" s="5">
        <f>SUM(EB176*D176*E176*F176*H176*$EC$12)</f>
        <v>0</v>
      </c>
      <c r="ED176" s="5"/>
      <c r="EE176" s="5">
        <f t="shared" si="1336"/>
        <v>0</v>
      </c>
      <c r="EF176" s="107"/>
      <c r="EG176" s="106">
        <f t="shared" si="1201"/>
        <v>0</v>
      </c>
      <c r="EH176" s="108">
        <f t="shared" si="1202"/>
        <v>0</v>
      </c>
      <c r="EI176" s="108">
        <f t="shared" si="1202"/>
        <v>0</v>
      </c>
    </row>
    <row r="177" spans="1:139" s="17" customFormat="1" x14ac:dyDescent="0.25">
      <c r="A177" s="50">
        <v>37</v>
      </c>
      <c r="B177" s="50"/>
      <c r="C177" s="54" t="s">
        <v>325</v>
      </c>
      <c r="D177" s="55">
        <v>11480</v>
      </c>
      <c r="E177" s="55">
        <v>1</v>
      </c>
      <c r="F177" s="46">
        <v>1</v>
      </c>
      <c r="G177" s="2"/>
      <c r="H177" s="55"/>
      <c r="I177" s="55"/>
      <c r="J177" s="55"/>
      <c r="K177" s="55">
        <v>2.57</v>
      </c>
      <c r="L177" s="23">
        <f>SUM(L178:L189)</f>
        <v>0</v>
      </c>
      <c r="M177" s="23">
        <f t="shared" ref="M177:DK177" si="1337">SUM(M178:M189)</f>
        <v>0</v>
      </c>
      <c r="N177" s="23">
        <f t="shared" si="1337"/>
        <v>0</v>
      </c>
      <c r="O177" s="23">
        <f t="shared" si="1337"/>
        <v>0</v>
      </c>
      <c r="P177" s="23">
        <f t="shared" si="1337"/>
        <v>0</v>
      </c>
      <c r="Q177" s="23">
        <f t="shared" si="1337"/>
        <v>0</v>
      </c>
      <c r="R177" s="23">
        <f t="shared" si="1337"/>
        <v>0</v>
      </c>
      <c r="S177" s="23">
        <f t="shared" si="1337"/>
        <v>0</v>
      </c>
      <c r="T177" s="56">
        <f t="shared" si="1337"/>
        <v>0</v>
      </c>
      <c r="U177" s="56">
        <f t="shared" si="1337"/>
        <v>0</v>
      </c>
      <c r="V177" s="23">
        <f t="shared" si="1337"/>
        <v>0</v>
      </c>
      <c r="W177" s="23">
        <f t="shared" si="1337"/>
        <v>0</v>
      </c>
      <c r="X177" s="23">
        <f t="shared" si="1337"/>
        <v>0</v>
      </c>
      <c r="Y177" s="23">
        <f t="shared" si="1337"/>
        <v>0</v>
      </c>
      <c r="Z177" s="23">
        <f t="shared" si="1337"/>
        <v>0</v>
      </c>
      <c r="AA177" s="23">
        <f t="shared" si="1337"/>
        <v>0</v>
      </c>
      <c r="AB177" s="23">
        <f t="shared" si="1337"/>
        <v>0</v>
      </c>
      <c r="AC177" s="23">
        <f t="shared" si="1337"/>
        <v>0</v>
      </c>
      <c r="AD177" s="23">
        <f t="shared" si="1337"/>
        <v>0</v>
      </c>
      <c r="AE177" s="23">
        <f t="shared" si="1337"/>
        <v>0</v>
      </c>
      <c r="AF177" s="23">
        <f t="shared" si="1337"/>
        <v>0</v>
      </c>
      <c r="AG177" s="23">
        <f t="shared" si="1337"/>
        <v>0</v>
      </c>
      <c r="AH177" s="56">
        <f t="shared" si="1337"/>
        <v>0</v>
      </c>
      <c r="AI177" s="56">
        <f t="shared" si="1337"/>
        <v>0</v>
      </c>
      <c r="AJ177" s="23">
        <f>SUM(AJ178:AJ189)</f>
        <v>0</v>
      </c>
      <c r="AK177" s="23">
        <f>SUM(AK178:AK189)</f>
        <v>0</v>
      </c>
      <c r="AL177" s="23">
        <f>SUM(AL178:AL189)</f>
        <v>0</v>
      </c>
      <c r="AM177" s="23">
        <f>SUM(AM178:AM189)</f>
        <v>0</v>
      </c>
      <c r="AN177" s="23">
        <f t="shared" si="1337"/>
        <v>0</v>
      </c>
      <c r="AO177" s="23">
        <f t="shared" si="1337"/>
        <v>0</v>
      </c>
      <c r="AP177" s="23">
        <f t="shared" si="1337"/>
        <v>0</v>
      </c>
      <c r="AQ177" s="23">
        <f t="shared" si="1337"/>
        <v>0</v>
      </c>
      <c r="AR177" s="23">
        <f t="shared" si="1337"/>
        <v>0</v>
      </c>
      <c r="AS177" s="23">
        <f t="shared" si="1337"/>
        <v>0</v>
      </c>
      <c r="AT177" s="23">
        <f t="shared" si="1337"/>
        <v>0</v>
      </c>
      <c r="AU177" s="23">
        <f t="shared" si="1337"/>
        <v>0</v>
      </c>
      <c r="AV177" s="23">
        <f t="shared" si="1337"/>
        <v>0</v>
      </c>
      <c r="AW177" s="23">
        <f t="shared" si="1337"/>
        <v>0</v>
      </c>
      <c r="AX177" s="23">
        <f t="shared" si="1337"/>
        <v>0</v>
      </c>
      <c r="AY177" s="23">
        <f t="shared" si="1337"/>
        <v>0</v>
      </c>
      <c r="AZ177" s="23">
        <f t="shared" si="1337"/>
        <v>0</v>
      </c>
      <c r="BA177" s="23">
        <f t="shared" si="1337"/>
        <v>0</v>
      </c>
      <c r="BB177" s="23">
        <f t="shared" si="1337"/>
        <v>0</v>
      </c>
      <c r="BC177" s="23">
        <f t="shared" si="1337"/>
        <v>0</v>
      </c>
      <c r="BD177" s="23">
        <f t="shared" si="1337"/>
        <v>0</v>
      </c>
      <c r="BE177" s="23">
        <f t="shared" si="1337"/>
        <v>0</v>
      </c>
      <c r="BF177" s="23">
        <f t="shared" si="1337"/>
        <v>0</v>
      </c>
      <c r="BG177" s="23">
        <f t="shared" si="1337"/>
        <v>0</v>
      </c>
      <c r="BH177" s="23">
        <f t="shared" si="1337"/>
        <v>0</v>
      </c>
      <c r="BI177" s="23">
        <f t="shared" si="1337"/>
        <v>0</v>
      </c>
      <c r="BJ177" s="23">
        <f t="shared" si="1337"/>
        <v>0</v>
      </c>
      <c r="BK177" s="23">
        <f t="shared" si="1337"/>
        <v>0</v>
      </c>
      <c r="BL177" s="23">
        <f t="shared" si="1337"/>
        <v>0</v>
      </c>
      <c r="BM177" s="23">
        <f t="shared" si="1337"/>
        <v>0</v>
      </c>
      <c r="BN177" s="23">
        <f t="shared" si="1337"/>
        <v>0</v>
      </c>
      <c r="BO177" s="23">
        <f t="shared" si="1337"/>
        <v>0</v>
      </c>
      <c r="BP177" s="23">
        <f t="shared" si="1337"/>
        <v>0</v>
      </c>
      <c r="BQ177" s="23">
        <f t="shared" si="1337"/>
        <v>0</v>
      </c>
      <c r="BR177" s="23">
        <f t="shared" si="1337"/>
        <v>0</v>
      </c>
      <c r="BS177" s="23">
        <f t="shared" si="1337"/>
        <v>0</v>
      </c>
      <c r="BT177" s="23">
        <f t="shared" si="1337"/>
        <v>0</v>
      </c>
      <c r="BU177" s="23">
        <f t="shared" si="1337"/>
        <v>0</v>
      </c>
      <c r="BV177" s="23">
        <f t="shared" si="1337"/>
        <v>0</v>
      </c>
      <c r="BW177" s="23">
        <f t="shared" si="1337"/>
        <v>0</v>
      </c>
      <c r="BX177" s="23">
        <f t="shared" si="1337"/>
        <v>0</v>
      </c>
      <c r="BY177" s="23">
        <f t="shared" si="1337"/>
        <v>0</v>
      </c>
      <c r="BZ177" s="23">
        <f t="shared" si="1337"/>
        <v>0</v>
      </c>
      <c r="CA177" s="23">
        <f t="shared" si="1337"/>
        <v>0</v>
      </c>
      <c r="CB177" s="23">
        <f t="shared" si="1337"/>
        <v>0</v>
      </c>
      <c r="CC177" s="23">
        <f t="shared" si="1337"/>
        <v>0</v>
      </c>
      <c r="CD177" s="23">
        <f t="shared" si="1337"/>
        <v>0</v>
      </c>
      <c r="CE177" s="23">
        <f t="shared" si="1337"/>
        <v>0</v>
      </c>
      <c r="CF177" s="23">
        <f t="shared" si="1337"/>
        <v>0</v>
      </c>
      <c r="CG177" s="23">
        <f t="shared" si="1337"/>
        <v>0</v>
      </c>
      <c r="CH177" s="23">
        <f t="shared" si="1337"/>
        <v>0</v>
      </c>
      <c r="CI177" s="23">
        <f t="shared" si="1337"/>
        <v>0</v>
      </c>
      <c r="CJ177" s="23">
        <f>SUM(CJ178:CJ189)</f>
        <v>0</v>
      </c>
      <c r="CK177" s="23">
        <f>SUM(CK178:CK189)</f>
        <v>0</v>
      </c>
      <c r="CL177" s="23">
        <f>SUM(CL178:CL189)</f>
        <v>0</v>
      </c>
      <c r="CM177" s="23">
        <f>SUM(CM178:CM189)</f>
        <v>0</v>
      </c>
      <c r="CN177" s="23">
        <f t="shared" si="1337"/>
        <v>0</v>
      </c>
      <c r="CO177" s="23">
        <f t="shared" si="1337"/>
        <v>0</v>
      </c>
      <c r="CP177" s="23">
        <f>SUM(CP178:CP189)</f>
        <v>0</v>
      </c>
      <c r="CQ177" s="23">
        <f>SUM(CQ178:CQ189)</f>
        <v>0</v>
      </c>
      <c r="CR177" s="23">
        <f t="shared" si="1337"/>
        <v>0</v>
      </c>
      <c r="CS177" s="23">
        <f t="shared" si="1337"/>
        <v>0</v>
      </c>
      <c r="CT177" s="23">
        <f>SUM(CT178:CT189)</f>
        <v>0</v>
      </c>
      <c r="CU177" s="23">
        <f>SUM(CU178:CU189)</f>
        <v>0</v>
      </c>
      <c r="CV177" s="23">
        <f>SUM(CV178:CV189)</f>
        <v>0</v>
      </c>
      <c r="CW177" s="23">
        <f>SUM(CW178:CW189)</f>
        <v>0</v>
      </c>
      <c r="CX177" s="23">
        <f t="shared" si="1337"/>
        <v>0</v>
      </c>
      <c r="CY177" s="23">
        <f t="shared" si="1337"/>
        <v>0</v>
      </c>
      <c r="CZ177" s="23">
        <f t="shared" si="1337"/>
        <v>0</v>
      </c>
      <c r="DA177" s="23">
        <f t="shared" si="1337"/>
        <v>0</v>
      </c>
      <c r="DB177" s="23">
        <f t="shared" si="1337"/>
        <v>0</v>
      </c>
      <c r="DC177" s="23">
        <f t="shared" si="1337"/>
        <v>0</v>
      </c>
      <c r="DD177" s="23">
        <f t="shared" si="1337"/>
        <v>0</v>
      </c>
      <c r="DE177" s="23">
        <f t="shared" si="1337"/>
        <v>0</v>
      </c>
      <c r="DF177" s="23">
        <f t="shared" si="1337"/>
        <v>0</v>
      </c>
      <c r="DG177" s="23">
        <f t="shared" si="1337"/>
        <v>0</v>
      </c>
      <c r="DH177" s="23">
        <f t="shared" si="1337"/>
        <v>0</v>
      </c>
      <c r="DI177" s="23">
        <f t="shared" si="1337"/>
        <v>0</v>
      </c>
      <c r="DJ177" s="23">
        <f t="shared" si="1337"/>
        <v>0</v>
      </c>
      <c r="DK177" s="23">
        <f t="shared" si="1337"/>
        <v>0</v>
      </c>
      <c r="DL177" s="23">
        <f t="shared" ref="DL177:EI177" si="1338">SUM(DL178:DL189)</f>
        <v>20</v>
      </c>
      <c r="DM177" s="23">
        <f t="shared" si="1338"/>
        <v>586306.55999999994</v>
      </c>
      <c r="DN177" s="23">
        <f t="shared" si="1338"/>
        <v>0</v>
      </c>
      <c r="DO177" s="23">
        <f t="shared" si="1338"/>
        <v>0</v>
      </c>
      <c r="DP177" s="23">
        <f t="shared" si="1338"/>
        <v>0</v>
      </c>
      <c r="DQ177" s="23">
        <f t="shared" si="1338"/>
        <v>0</v>
      </c>
      <c r="DR177" s="23">
        <f t="shared" si="1338"/>
        <v>0</v>
      </c>
      <c r="DS177" s="23">
        <f t="shared" si="1338"/>
        <v>0</v>
      </c>
      <c r="DT177" s="23">
        <f t="shared" si="1338"/>
        <v>0</v>
      </c>
      <c r="DU177" s="23">
        <f t="shared" si="1338"/>
        <v>0</v>
      </c>
      <c r="DV177" s="23">
        <f t="shared" si="1338"/>
        <v>0</v>
      </c>
      <c r="DW177" s="23">
        <f t="shared" si="1338"/>
        <v>0</v>
      </c>
      <c r="DX177" s="23">
        <f t="shared" si="1338"/>
        <v>0</v>
      </c>
      <c r="DY177" s="23">
        <f t="shared" si="1338"/>
        <v>0</v>
      </c>
      <c r="DZ177" s="23">
        <f t="shared" si="1338"/>
        <v>0</v>
      </c>
      <c r="EA177" s="23">
        <f t="shared" si="1338"/>
        <v>0</v>
      </c>
      <c r="EB177" s="23">
        <f t="shared" si="1338"/>
        <v>0</v>
      </c>
      <c r="EC177" s="23">
        <f t="shared" si="1338"/>
        <v>0</v>
      </c>
      <c r="ED177" s="56">
        <v>0</v>
      </c>
      <c r="EE177" s="56">
        <f t="shared" si="1338"/>
        <v>0</v>
      </c>
      <c r="EF177" s="108">
        <f t="shared" si="1338"/>
        <v>2246</v>
      </c>
      <c r="EG177" s="108">
        <f t="shared" si="1338"/>
        <v>54909987.999999993</v>
      </c>
      <c r="EH177" s="110">
        <f t="shared" si="1338"/>
        <v>2266</v>
      </c>
      <c r="EI177" s="110">
        <f t="shared" si="1338"/>
        <v>55496294.559999995</v>
      </c>
    </row>
    <row r="178" spans="1:139" s="17" customFormat="1" ht="60" x14ac:dyDescent="0.25">
      <c r="A178" s="1"/>
      <c r="B178" s="19">
        <v>123</v>
      </c>
      <c r="C178" s="8" t="s">
        <v>326</v>
      </c>
      <c r="D178" s="9">
        <v>11480</v>
      </c>
      <c r="E178" s="4">
        <v>1.61</v>
      </c>
      <c r="F178" s="6">
        <v>1</v>
      </c>
      <c r="G178" s="6"/>
      <c r="H178" s="9">
        <v>1.4</v>
      </c>
      <c r="I178" s="9">
        <v>1.68</v>
      </c>
      <c r="J178" s="9">
        <v>2.23</v>
      </c>
      <c r="K178" s="9">
        <v>2.57</v>
      </c>
      <c r="L178" s="23"/>
      <c r="M178" s="5">
        <f t="shared" si="1203"/>
        <v>0</v>
      </c>
      <c r="N178" s="23"/>
      <c r="O178" s="5">
        <f t="shared" ref="O178:O189" si="1339">N178*D178*E178*F178*H178*$O$12</f>
        <v>0</v>
      </c>
      <c r="P178" s="23"/>
      <c r="Q178" s="5">
        <f t="shared" ref="Q178:Q189" si="1340">P178*D178*E178*F178*H178*$Q$12</f>
        <v>0</v>
      </c>
      <c r="R178" s="23"/>
      <c r="S178" s="5">
        <f t="shared" ref="S178:S189" si="1341">SUM(R178*D178*E178*F178*H178*$S$12)</f>
        <v>0</v>
      </c>
      <c r="T178" s="23"/>
      <c r="U178" s="11">
        <f t="shared" ref="U178:U189" si="1342">SUM(T178*D178*E178*F178*H178*$U$12)</f>
        <v>0</v>
      </c>
      <c r="V178" s="23"/>
      <c r="W178" s="5">
        <f t="shared" si="1204"/>
        <v>0</v>
      </c>
      <c r="X178" s="23"/>
      <c r="Y178" s="5">
        <f t="shared" ref="Y178:Y189" si="1343">SUM(X178*D178*E178*F178*H178*$Y$12)</f>
        <v>0</v>
      </c>
      <c r="Z178" s="23"/>
      <c r="AA178" s="5">
        <f t="shared" ref="AA178:AA189" si="1344">SUM(Z178*D178*E178*F178*H178*$AA$12)</f>
        <v>0</v>
      </c>
      <c r="AB178" s="23"/>
      <c r="AC178" s="5">
        <f t="shared" ref="AC178:AC189" si="1345">SUM(AB178*D178*E178*F178*I178*$AC$12)</f>
        <v>0</v>
      </c>
      <c r="AD178" s="23"/>
      <c r="AE178" s="5">
        <f t="shared" ref="AE178:AE189" si="1346">SUM(AD178*D178*E178*F178*I178*$AE$12)</f>
        <v>0</v>
      </c>
      <c r="AF178" s="23"/>
      <c r="AG178" s="5">
        <f t="shared" ref="AG178:AG189" si="1347">SUM(AF178*D178*E178*F178*H178*$AG$12)</f>
        <v>0</v>
      </c>
      <c r="AH178" s="23"/>
      <c r="AI178" s="11">
        <f t="shared" ref="AI178:AI189" si="1348">SUM(AH178*D178*E178*F178*H178*$AI$12)</f>
        <v>0</v>
      </c>
      <c r="AJ178" s="23"/>
      <c r="AK178" s="5">
        <f t="shared" ref="AK178:AK189" si="1349">SUM(AJ178*D178*E178*F178*H178*$AK$12)</f>
        <v>0</v>
      </c>
      <c r="AL178" s="23"/>
      <c r="AM178" s="5">
        <f t="shared" ref="AM178:AM189" si="1350">SUM(AL178*D178*E178*F178*H178*$AM$12)</f>
        <v>0</v>
      </c>
      <c r="AN178" s="23"/>
      <c r="AO178" s="5">
        <f t="shared" ref="AO178:AO189" si="1351">SUM(D178*E178*F178*H178*AN178*$AO$12)</f>
        <v>0</v>
      </c>
      <c r="AP178" s="23"/>
      <c r="AQ178" s="5">
        <f t="shared" ref="AQ178:AQ189" si="1352">SUM(AP178*D178*E178*F178*H178*$AQ$12)</f>
        <v>0</v>
      </c>
      <c r="AR178" s="23"/>
      <c r="AS178" s="5">
        <f t="shared" ref="AS178:AS189" si="1353">SUM(AR178*D178*E178*F178*H178*$AS$12)</f>
        <v>0</v>
      </c>
      <c r="AT178" s="23"/>
      <c r="AU178" s="5">
        <f t="shared" ref="AU178:AU189" si="1354">SUM(AT178*D178*E178*F178*H178*$AU$12)</f>
        <v>0</v>
      </c>
      <c r="AV178" s="23"/>
      <c r="AW178" s="5">
        <f t="shared" ref="AW178:AW189" si="1355">SUM(AV178*D178*E178*F178*H178*$AW$12)</f>
        <v>0</v>
      </c>
      <c r="AX178" s="23"/>
      <c r="AY178" s="5">
        <f t="shared" ref="AY178:AY189" si="1356">SUM(AX178*D178*E178*F178*H178*$AY$12)</f>
        <v>0</v>
      </c>
      <c r="AZ178" s="23"/>
      <c r="BA178" s="5">
        <f t="shared" ref="BA178:BA189" si="1357">SUM(AZ178*D178*E178*F178*H178*$BA$12)</f>
        <v>0</v>
      </c>
      <c r="BB178" s="23"/>
      <c r="BC178" s="5">
        <f t="shared" ref="BC178:BC189" si="1358">SUM(BB178*D178*E178*F178*H178*$BC$12)</f>
        <v>0</v>
      </c>
      <c r="BD178" s="23"/>
      <c r="BE178" s="5">
        <f t="shared" ref="BE178:BE189" si="1359">BD178*D178*E178*F178*H178*$BE$12</f>
        <v>0</v>
      </c>
      <c r="BF178" s="23"/>
      <c r="BG178" s="5">
        <f t="shared" ref="BG178:BG189" si="1360">BF178*D178*E178*F178*H178*$BG$12</f>
        <v>0</v>
      </c>
      <c r="BH178" s="23"/>
      <c r="BI178" s="5">
        <f t="shared" ref="BI178:BI189" si="1361">BH178*D178*E178*F178*H178*$BI$12</f>
        <v>0</v>
      </c>
      <c r="BJ178" s="23"/>
      <c r="BK178" s="5">
        <f t="shared" ref="BK178:BK189" si="1362">SUM(BJ178*D178*E178*F178*H178*$BK$12)</f>
        <v>0</v>
      </c>
      <c r="BL178" s="23"/>
      <c r="BM178" s="5">
        <f t="shared" ref="BM178:BM189" si="1363">SUM(BL178*D178*E178*F178*H178*$BM$12)</f>
        <v>0</v>
      </c>
      <c r="BN178" s="23"/>
      <c r="BO178" s="5">
        <f t="shared" ref="BO178:BO189" si="1364">SUM(BN178*D178*E178*F178*H178*$BO$12)</f>
        <v>0</v>
      </c>
      <c r="BP178" s="23"/>
      <c r="BQ178" s="5">
        <f t="shared" ref="BQ178:BQ189" si="1365">SUM(BP178*D178*E178*F178*H178*$BQ$12)</f>
        <v>0</v>
      </c>
      <c r="BR178" s="23"/>
      <c r="BS178" s="5">
        <f t="shared" ref="BS178:BS189" si="1366">SUM(BR178*D178*E178*F178*H178*$BS$12)</f>
        <v>0</v>
      </c>
      <c r="BT178" s="23"/>
      <c r="BU178" s="5">
        <f t="shared" ref="BU178:BU189" si="1367">BT178*D178*E178*F178*H178*$BU$12</f>
        <v>0</v>
      </c>
      <c r="BV178" s="23"/>
      <c r="BW178" s="5">
        <f t="shared" ref="BW178:BW189" si="1368">SUM(BV178*D178*E178*F178*H178*$BW$12)</f>
        <v>0</v>
      </c>
      <c r="BX178" s="23"/>
      <c r="BY178" s="5">
        <f t="shared" ref="BY178:BY189" si="1369">SUM(BX178*D178*E178*F178*H178*$BY$12)</f>
        <v>0</v>
      </c>
      <c r="BZ178" s="23"/>
      <c r="CA178" s="5">
        <f t="shared" ref="CA178:CA189" si="1370">SUM(BZ178*D178*E178*F178*H178*$CA$12)</f>
        <v>0</v>
      </c>
      <c r="CB178" s="23"/>
      <c r="CC178" s="5">
        <f t="shared" ref="CC178:CC189" si="1371">SUM(CB178*D178*E178*F178*H178*$CC$12)</f>
        <v>0</v>
      </c>
      <c r="CD178" s="23"/>
      <c r="CE178" s="5">
        <f t="shared" ref="CE178:CE189" si="1372">CD178*D178*E178*F178*H178*$CE$12</f>
        <v>0</v>
      </c>
      <c r="CF178" s="23"/>
      <c r="CG178" s="5">
        <f t="shared" ref="CG178:CG189" si="1373">SUM(CF178*D178*E178*F178*H178*$CG$12)</f>
        <v>0</v>
      </c>
      <c r="CH178" s="23"/>
      <c r="CI178" s="5">
        <f t="shared" ref="CI178:CI189" si="1374">SUM(CH178*D178*E178*F178*I178*$CI$12)</f>
        <v>0</v>
      </c>
      <c r="CJ178" s="23"/>
      <c r="CK178" s="5">
        <f t="shared" ref="CK178:CK189" si="1375">SUM(CJ178*D178*E178*F178*I178*$CK$12)</f>
        <v>0</v>
      </c>
      <c r="CL178" s="23"/>
      <c r="CM178" s="5">
        <f t="shared" ref="CM178:CM189" si="1376">SUM(CL178*D178*E178*F178*I178*$CM$12)</f>
        <v>0</v>
      </c>
      <c r="CN178" s="23"/>
      <c r="CO178" s="5">
        <f t="shared" ref="CO178:CO189" si="1377">SUM(CN178*D178*E178*F178*I178*$CO$12)</f>
        <v>0</v>
      </c>
      <c r="CP178" s="23"/>
      <c r="CQ178" s="5">
        <f t="shared" ref="CQ178:CQ189" si="1378">SUM(CP178*D178*E178*F178*I178*$CQ$12)</f>
        <v>0</v>
      </c>
      <c r="CR178" s="23"/>
      <c r="CS178" s="5">
        <f t="shared" ref="CS178:CS189" si="1379">SUM(CR178*D178*E178*F178*I178*$CS$12)</f>
        <v>0</v>
      </c>
      <c r="CT178" s="23"/>
      <c r="CU178" s="5">
        <f t="shared" ref="CU178:CU189" si="1380">SUM(CT178*D178*E178*F178*I178*$CU$12)</f>
        <v>0</v>
      </c>
      <c r="CV178" s="23"/>
      <c r="CW178" s="5">
        <f t="shared" ref="CW178:CW189" si="1381">SUM(CV178*D178*E178*F178*I178*$CW$12)</f>
        <v>0</v>
      </c>
      <c r="CX178" s="23"/>
      <c r="CY178" s="5">
        <f t="shared" ref="CY178:CY189" si="1382">SUM(CX178*D178*E178*F178*I178*$CY$12)</f>
        <v>0</v>
      </c>
      <c r="CZ178" s="23"/>
      <c r="DA178" s="5">
        <f t="shared" ref="DA178:DA189" si="1383">SUM(CZ178*D178*E178*F178*I178*$DA$12)</f>
        <v>0</v>
      </c>
      <c r="DB178" s="23"/>
      <c r="DC178" s="5">
        <f t="shared" ref="DC178:DC189" si="1384">SUM(DB178*D178*E178*F178*I178*$DC$12)</f>
        <v>0</v>
      </c>
      <c r="DD178" s="23"/>
      <c r="DE178" s="5">
        <f t="shared" ref="DE178:DE189" si="1385">SUM(DD178*D178*E178*F178*I178*$DE$12)</f>
        <v>0</v>
      </c>
      <c r="DF178" s="23"/>
      <c r="DG178" s="5">
        <f t="shared" ref="DG178:DG189" si="1386">SUM(DF178*D178*E178*F178*I178*$DG$12)</f>
        <v>0</v>
      </c>
      <c r="DH178" s="23"/>
      <c r="DI178" s="5">
        <f t="shared" ref="DI178:DI189" si="1387">SUM(DH178*D178*E178*F178*I178*$DI$12)</f>
        <v>0</v>
      </c>
      <c r="DJ178" s="23"/>
      <c r="DK178" s="5">
        <f t="shared" ref="DK178:DK189" si="1388">SUM(DJ178*D178*E178*F178*I178*$DK$12)</f>
        <v>0</v>
      </c>
      <c r="DL178" s="23"/>
      <c r="DM178" s="5">
        <f t="shared" ref="DM178:DM189" si="1389">DL178*D178*E178*F178*I178*$DM$12</f>
        <v>0</v>
      </c>
      <c r="DN178" s="23"/>
      <c r="DO178" s="5">
        <f t="shared" ref="DO178:DO189" si="1390">SUM(DN178*D178*E178*F178*I178*$DO$12)</f>
        <v>0</v>
      </c>
      <c r="DP178" s="23"/>
      <c r="DQ178" s="5">
        <f t="shared" ref="DQ178:DQ189" si="1391">SUM(DP178*D178*E178*F178*I178*$DQ$12)</f>
        <v>0</v>
      </c>
      <c r="DR178" s="23"/>
      <c r="DS178" s="5">
        <f t="shared" ref="DS178:DS189" si="1392">SUM(DR178*D178*E178*F178*J178*$DS$12)</f>
        <v>0</v>
      </c>
      <c r="DT178" s="23"/>
      <c r="DU178" s="5">
        <f t="shared" ref="DU178:DU189" si="1393">SUM(DT178*D178*E178*F178*K178*$DU$12)</f>
        <v>0</v>
      </c>
      <c r="DV178" s="23"/>
      <c r="DW178" s="5">
        <f t="shared" ref="DW178:DW189" si="1394">SUM(DV178*D178*E178*F178*H178*$DW$12)</f>
        <v>0</v>
      </c>
      <c r="DX178" s="23"/>
      <c r="DY178" s="5">
        <f t="shared" ref="DY178:DY189" si="1395">SUM(DX178*D178*E178*F178*H178*$DY$12)</f>
        <v>0</v>
      </c>
      <c r="DZ178" s="23"/>
      <c r="EA178" s="5">
        <f t="shared" ref="EA178:EA189" si="1396">SUM(DZ178*D178*E178*F178*H178*$EA$12)</f>
        <v>0</v>
      </c>
      <c r="EB178" s="23"/>
      <c r="EC178" s="5">
        <f t="shared" ref="EC178:EC189" si="1397">SUM(EB178*D178*E178*F178*H178*$EC$12)</f>
        <v>0</v>
      </c>
      <c r="ED178" s="5"/>
      <c r="EE178" s="5">
        <f t="shared" si="1336"/>
        <v>0</v>
      </c>
      <c r="EF178" s="107">
        <v>640</v>
      </c>
      <c r="EG178" s="106">
        <f t="shared" si="1201"/>
        <v>16560588.799999999</v>
      </c>
      <c r="EH178" s="108">
        <f>SUM(L178,V178,N178,P178,X178,R178,T178,Z178,AB178,AD178,AF178,AH178,AN178,AP178,AR178,AL178,CH178,CN178,CR178,BV178,BX178,CX178,CZ178,DB178,DD178,DF178,DH178,DJ178,AT178,AJ178,AV178,AX178,AZ178,BB178,BD178,BF178,BH178,BJ178,BL178,BN178,BP178,DZ178,EB178,DV178,DX178,BR178,BT178,CP178,CJ178,CL178,CT178,CV178,BZ178,CB178,CD178,CF178,DL178,DN178,DP178,DR178,DT178,ED178,EF178)</f>
        <v>640</v>
      </c>
      <c r="EI178" s="108">
        <f t="shared" si="1202"/>
        <v>16560588.799999999</v>
      </c>
    </row>
    <row r="179" spans="1:139" s="17" customFormat="1" ht="60" x14ac:dyDescent="0.25">
      <c r="A179" s="1"/>
      <c r="B179" s="19">
        <v>124</v>
      </c>
      <c r="C179" s="8" t="s">
        <v>327</v>
      </c>
      <c r="D179" s="9">
        <v>11480</v>
      </c>
      <c r="E179" s="4">
        <v>1.94</v>
      </c>
      <c r="F179" s="6">
        <v>1</v>
      </c>
      <c r="G179" s="6"/>
      <c r="H179" s="9">
        <v>1.4</v>
      </c>
      <c r="I179" s="9">
        <v>1.68</v>
      </c>
      <c r="J179" s="9">
        <v>2.23</v>
      </c>
      <c r="K179" s="9">
        <v>2.57</v>
      </c>
      <c r="L179" s="1"/>
      <c r="M179" s="5">
        <f t="shared" si="1203"/>
        <v>0</v>
      </c>
      <c r="N179" s="24"/>
      <c r="O179" s="5">
        <f t="shared" si="1339"/>
        <v>0</v>
      </c>
      <c r="P179" s="1"/>
      <c r="Q179" s="5">
        <f t="shared" si="1340"/>
        <v>0</v>
      </c>
      <c r="R179" s="1"/>
      <c r="S179" s="5">
        <f t="shared" si="1341"/>
        <v>0</v>
      </c>
      <c r="T179" s="1"/>
      <c r="U179" s="11">
        <f t="shared" si="1342"/>
        <v>0</v>
      </c>
      <c r="V179" s="1"/>
      <c r="W179" s="5">
        <f t="shared" si="1204"/>
        <v>0</v>
      </c>
      <c r="X179" s="1"/>
      <c r="Y179" s="5">
        <f t="shared" si="1343"/>
        <v>0</v>
      </c>
      <c r="Z179" s="1"/>
      <c r="AA179" s="5">
        <f t="shared" si="1344"/>
        <v>0</v>
      </c>
      <c r="AB179" s="1"/>
      <c r="AC179" s="5">
        <f t="shared" si="1345"/>
        <v>0</v>
      </c>
      <c r="AD179" s="1"/>
      <c r="AE179" s="5">
        <f t="shared" si="1346"/>
        <v>0</v>
      </c>
      <c r="AF179" s="1"/>
      <c r="AG179" s="5">
        <f t="shared" si="1347"/>
        <v>0</v>
      </c>
      <c r="AH179" s="1"/>
      <c r="AI179" s="11">
        <f t="shared" si="1348"/>
        <v>0</v>
      </c>
      <c r="AJ179" s="1"/>
      <c r="AK179" s="5">
        <f t="shared" si="1349"/>
        <v>0</v>
      </c>
      <c r="AL179" s="1"/>
      <c r="AM179" s="5">
        <f t="shared" si="1350"/>
        <v>0</v>
      </c>
      <c r="AN179" s="1"/>
      <c r="AO179" s="5">
        <f t="shared" si="1351"/>
        <v>0</v>
      </c>
      <c r="AP179" s="1"/>
      <c r="AQ179" s="5">
        <f t="shared" si="1352"/>
        <v>0</v>
      </c>
      <c r="AR179" s="1"/>
      <c r="AS179" s="5">
        <f t="shared" si="1353"/>
        <v>0</v>
      </c>
      <c r="AT179" s="1"/>
      <c r="AU179" s="5">
        <f t="shared" si="1354"/>
        <v>0</v>
      </c>
      <c r="AV179" s="1"/>
      <c r="AW179" s="5">
        <f t="shared" si="1355"/>
        <v>0</v>
      </c>
      <c r="AX179" s="1"/>
      <c r="AY179" s="5">
        <f t="shared" si="1356"/>
        <v>0</v>
      </c>
      <c r="AZ179" s="1"/>
      <c r="BA179" s="5">
        <f t="shared" si="1357"/>
        <v>0</v>
      </c>
      <c r="BB179" s="1"/>
      <c r="BC179" s="5">
        <f t="shared" si="1358"/>
        <v>0</v>
      </c>
      <c r="BD179" s="1"/>
      <c r="BE179" s="5">
        <f t="shared" si="1359"/>
        <v>0</v>
      </c>
      <c r="BF179" s="1"/>
      <c r="BG179" s="5">
        <f t="shared" si="1360"/>
        <v>0</v>
      </c>
      <c r="BH179" s="1"/>
      <c r="BI179" s="5">
        <f t="shared" si="1361"/>
        <v>0</v>
      </c>
      <c r="BJ179" s="1"/>
      <c r="BK179" s="5">
        <f t="shared" si="1362"/>
        <v>0</v>
      </c>
      <c r="BL179" s="1"/>
      <c r="BM179" s="5">
        <f t="shared" si="1363"/>
        <v>0</v>
      </c>
      <c r="BN179" s="1"/>
      <c r="BO179" s="5">
        <f t="shared" si="1364"/>
        <v>0</v>
      </c>
      <c r="BP179" s="1"/>
      <c r="BQ179" s="5">
        <f t="shared" si="1365"/>
        <v>0</v>
      </c>
      <c r="BR179" s="1"/>
      <c r="BS179" s="5">
        <f t="shared" si="1366"/>
        <v>0</v>
      </c>
      <c r="BT179" s="1"/>
      <c r="BU179" s="5">
        <f t="shared" si="1367"/>
        <v>0</v>
      </c>
      <c r="BV179" s="1"/>
      <c r="BW179" s="5">
        <f t="shared" si="1368"/>
        <v>0</v>
      </c>
      <c r="BX179" s="1"/>
      <c r="BY179" s="5">
        <f t="shared" si="1369"/>
        <v>0</v>
      </c>
      <c r="BZ179" s="1"/>
      <c r="CA179" s="5">
        <f t="shared" si="1370"/>
        <v>0</v>
      </c>
      <c r="CB179" s="1"/>
      <c r="CC179" s="5">
        <f t="shared" si="1371"/>
        <v>0</v>
      </c>
      <c r="CD179" s="1"/>
      <c r="CE179" s="5">
        <f t="shared" si="1372"/>
        <v>0</v>
      </c>
      <c r="CF179" s="1"/>
      <c r="CG179" s="5">
        <f t="shared" si="1373"/>
        <v>0</v>
      </c>
      <c r="CH179" s="1"/>
      <c r="CI179" s="5">
        <f t="shared" si="1374"/>
        <v>0</v>
      </c>
      <c r="CJ179" s="1"/>
      <c r="CK179" s="5">
        <f t="shared" si="1375"/>
        <v>0</v>
      </c>
      <c r="CL179" s="1"/>
      <c r="CM179" s="5">
        <f t="shared" si="1376"/>
        <v>0</v>
      </c>
      <c r="CN179" s="1"/>
      <c r="CO179" s="5">
        <f t="shared" si="1377"/>
        <v>0</v>
      </c>
      <c r="CP179" s="1"/>
      <c r="CQ179" s="5">
        <f t="shared" si="1378"/>
        <v>0</v>
      </c>
      <c r="CR179" s="1"/>
      <c r="CS179" s="5">
        <f t="shared" si="1379"/>
        <v>0</v>
      </c>
      <c r="CT179" s="1"/>
      <c r="CU179" s="5">
        <f t="shared" si="1380"/>
        <v>0</v>
      </c>
      <c r="CV179" s="1"/>
      <c r="CW179" s="5">
        <f t="shared" si="1381"/>
        <v>0</v>
      </c>
      <c r="CX179" s="1"/>
      <c r="CY179" s="5">
        <f t="shared" si="1382"/>
        <v>0</v>
      </c>
      <c r="CZ179" s="1"/>
      <c r="DA179" s="5">
        <f t="shared" si="1383"/>
        <v>0</v>
      </c>
      <c r="DB179" s="1"/>
      <c r="DC179" s="5">
        <f t="shared" si="1384"/>
        <v>0</v>
      </c>
      <c r="DD179" s="1"/>
      <c r="DE179" s="5">
        <f t="shared" si="1385"/>
        <v>0</v>
      </c>
      <c r="DF179" s="1"/>
      <c r="DG179" s="5">
        <f t="shared" si="1386"/>
        <v>0</v>
      </c>
      <c r="DH179" s="1"/>
      <c r="DI179" s="5">
        <f t="shared" si="1387"/>
        <v>0</v>
      </c>
      <c r="DJ179" s="1"/>
      <c r="DK179" s="5">
        <f t="shared" si="1388"/>
        <v>0</v>
      </c>
      <c r="DL179" s="1"/>
      <c r="DM179" s="5">
        <f t="shared" si="1389"/>
        <v>0</v>
      </c>
      <c r="DN179" s="1"/>
      <c r="DO179" s="5">
        <f t="shared" si="1390"/>
        <v>0</v>
      </c>
      <c r="DP179" s="1"/>
      <c r="DQ179" s="5">
        <f t="shared" si="1391"/>
        <v>0</v>
      </c>
      <c r="DR179" s="1"/>
      <c r="DS179" s="5">
        <f t="shared" si="1392"/>
        <v>0</v>
      </c>
      <c r="DT179" s="1"/>
      <c r="DU179" s="5">
        <f t="shared" si="1393"/>
        <v>0</v>
      </c>
      <c r="DV179" s="1"/>
      <c r="DW179" s="5">
        <f t="shared" si="1394"/>
        <v>0</v>
      </c>
      <c r="DX179" s="1"/>
      <c r="DY179" s="5">
        <f t="shared" si="1395"/>
        <v>0</v>
      </c>
      <c r="DZ179" s="1"/>
      <c r="EA179" s="5">
        <f t="shared" si="1396"/>
        <v>0</v>
      </c>
      <c r="EB179" s="1"/>
      <c r="EC179" s="5">
        <f t="shared" si="1397"/>
        <v>0</v>
      </c>
      <c r="ED179" s="5"/>
      <c r="EE179" s="5">
        <f t="shared" si="1336"/>
        <v>0</v>
      </c>
      <c r="EF179" s="107">
        <v>100</v>
      </c>
      <c r="EG179" s="106">
        <f t="shared" si="1201"/>
        <v>3117968</v>
      </c>
      <c r="EH179" s="108">
        <f t="shared" si="1202"/>
        <v>100</v>
      </c>
      <c r="EI179" s="108">
        <f t="shared" si="1202"/>
        <v>3117968</v>
      </c>
    </row>
    <row r="180" spans="1:139" s="17" customFormat="1" ht="75" x14ac:dyDescent="0.25">
      <c r="A180" s="1"/>
      <c r="B180" s="19">
        <v>125</v>
      </c>
      <c r="C180" s="8" t="s">
        <v>328</v>
      </c>
      <c r="D180" s="9">
        <v>11480</v>
      </c>
      <c r="E180" s="4">
        <v>1.52</v>
      </c>
      <c r="F180" s="6">
        <v>1</v>
      </c>
      <c r="G180" s="6"/>
      <c r="H180" s="9">
        <v>1.4</v>
      </c>
      <c r="I180" s="9">
        <v>1.68</v>
      </c>
      <c r="J180" s="9">
        <v>2.23</v>
      </c>
      <c r="K180" s="9">
        <v>2.57</v>
      </c>
      <c r="L180" s="1"/>
      <c r="M180" s="5">
        <f t="shared" si="1203"/>
        <v>0</v>
      </c>
      <c r="N180" s="24"/>
      <c r="O180" s="5">
        <f t="shared" si="1339"/>
        <v>0</v>
      </c>
      <c r="P180" s="1"/>
      <c r="Q180" s="5">
        <f t="shared" si="1340"/>
        <v>0</v>
      </c>
      <c r="R180" s="1"/>
      <c r="S180" s="5">
        <f t="shared" si="1341"/>
        <v>0</v>
      </c>
      <c r="T180" s="1"/>
      <c r="U180" s="11">
        <f t="shared" si="1342"/>
        <v>0</v>
      </c>
      <c r="V180" s="1"/>
      <c r="W180" s="5">
        <f t="shared" si="1204"/>
        <v>0</v>
      </c>
      <c r="X180" s="1"/>
      <c r="Y180" s="5">
        <f t="shared" si="1343"/>
        <v>0</v>
      </c>
      <c r="Z180" s="1"/>
      <c r="AA180" s="5">
        <f t="shared" si="1344"/>
        <v>0</v>
      </c>
      <c r="AB180" s="1"/>
      <c r="AC180" s="5">
        <f t="shared" si="1345"/>
        <v>0</v>
      </c>
      <c r="AD180" s="1"/>
      <c r="AE180" s="5">
        <f t="shared" si="1346"/>
        <v>0</v>
      </c>
      <c r="AF180" s="1"/>
      <c r="AG180" s="5">
        <f t="shared" si="1347"/>
        <v>0</v>
      </c>
      <c r="AH180" s="1"/>
      <c r="AI180" s="11">
        <f t="shared" si="1348"/>
        <v>0</v>
      </c>
      <c r="AJ180" s="1"/>
      <c r="AK180" s="5">
        <f t="shared" si="1349"/>
        <v>0</v>
      </c>
      <c r="AL180" s="1"/>
      <c r="AM180" s="5">
        <f t="shared" si="1350"/>
        <v>0</v>
      </c>
      <c r="AN180" s="1"/>
      <c r="AO180" s="5">
        <f t="shared" si="1351"/>
        <v>0</v>
      </c>
      <c r="AP180" s="1"/>
      <c r="AQ180" s="5">
        <f t="shared" si="1352"/>
        <v>0</v>
      </c>
      <c r="AR180" s="1"/>
      <c r="AS180" s="5">
        <f t="shared" si="1353"/>
        <v>0</v>
      </c>
      <c r="AT180" s="1"/>
      <c r="AU180" s="5">
        <f t="shared" si="1354"/>
        <v>0</v>
      </c>
      <c r="AV180" s="1"/>
      <c r="AW180" s="5">
        <f t="shared" si="1355"/>
        <v>0</v>
      </c>
      <c r="AX180" s="1"/>
      <c r="AY180" s="5">
        <f t="shared" si="1356"/>
        <v>0</v>
      </c>
      <c r="AZ180" s="1"/>
      <c r="BA180" s="5">
        <f t="shared" si="1357"/>
        <v>0</v>
      </c>
      <c r="BB180" s="1"/>
      <c r="BC180" s="5">
        <f t="shared" si="1358"/>
        <v>0</v>
      </c>
      <c r="BD180" s="1"/>
      <c r="BE180" s="5">
        <f t="shared" si="1359"/>
        <v>0</v>
      </c>
      <c r="BF180" s="1"/>
      <c r="BG180" s="5">
        <f t="shared" si="1360"/>
        <v>0</v>
      </c>
      <c r="BH180" s="1"/>
      <c r="BI180" s="5">
        <f t="shared" si="1361"/>
        <v>0</v>
      </c>
      <c r="BJ180" s="1"/>
      <c r="BK180" s="5">
        <f t="shared" si="1362"/>
        <v>0</v>
      </c>
      <c r="BL180" s="1"/>
      <c r="BM180" s="5">
        <f t="shared" si="1363"/>
        <v>0</v>
      </c>
      <c r="BN180" s="1"/>
      <c r="BO180" s="5">
        <f t="shared" si="1364"/>
        <v>0</v>
      </c>
      <c r="BP180" s="1"/>
      <c r="BQ180" s="5">
        <f t="shared" si="1365"/>
        <v>0</v>
      </c>
      <c r="BR180" s="1"/>
      <c r="BS180" s="5">
        <f t="shared" si="1366"/>
        <v>0</v>
      </c>
      <c r="BT180" s="1"/>
      <c r="BU180" s="5">
        <f t="shared" si="1367"/>
        <v>0</v>
      </c>
      <c r="BV180" s="1"/>
      <c r="BW180" s="5">
        <f t="shared" si="1368"/>
        <v>0</v>
      </c>
      <c r="BX180" s="1"/>
      <c r="BY180" s="5">
        <f t="shared" si="1369"/>
        <v>0</v>
      </c>
      <c r="BZ180" s="1"/>
      <c r="CA180" s="5">
        <f t="shared" si="1370"/>
        <v>0</v>
      </c>
      <c r="CB180" s="1"/>
      <c r="CC180" s="5">
        <f t="shared" si="1371"/>
        <v>0</v>
      </c>
      <c r="CD180" s="1"/>
      <c r="CE180" s="5">
        <f t="shared" si="1372"/>
        <v>0</v>
      </c>
      <c r="CF180" s="1"/>
      <c r="CG180" s="5">
        <f t="shared" si="1373"/>
        <v>0</v>
      </c>
      <c r="CH180" s="1"/>
      <c r="CI180" s="5">
        <f t="shared" si="1374"/>
        <v>0</v>
      </c>
      <c r="CJ180" s="1"/>
      <c r="CK180" s="5">
        <f t="shared" si="1375"/>
        <v>0</v>
      </c>
      <c r="CL180" s="1"/>
      <c r="CM180" s="5">
        <f t="shared" si="1376"/>
        <v>0</v>
      </c>
      <c r="CN180" s="1"/>
      <c r="CO180" s="5">
        <f t="shared" si="1377"/>
        <v>0</v>
      </c>
      <c r="CP180" s="1"/>
      <c r="CQ180" s="5">
        <f t="shared" si="1378"/>
        <v>0</v>
      </c>
      <c r="CR180" s="1"/>
      <c r="CS180" s="5">
        <f t="shared" si="1379"/>
        <v>0</v>
      </c>
      <c r="CT180" s="1"/>
      <c r="CU180" s="5">
        <f t="shared" si="1380"/>
        <v>0</v>
      </c>
      <c r="CV180" s="1"/>
      <c r="CW180" s="5">
        <f t="shared" si="1381"/>
        <v>0</v>
      </c>
      <c r="CX180" s="1"/>
      <c r="CY180" s="5">
        <f t="shared" si="1382"/>
        <v>0</v>
      </c>
      <c r="CZ180" s="1"/>
      <c r="DA180" s="5">
        <f t="shared" si="1383"/>
        <v>0</v>
      </c>
      <c r="DB180" s="1"/>
      <c r="DC180" s="5">
        <f t="shared" si="1384"/>
        <v>0</v>
      </c>
      <c r="DD180" s="1"/>
      <c r="DE180" s="5">
        <f t="shared" si="1385"/>
        <v>0</v>
      </c>
      <c r="DF180" s="1"/>
      <c r="DG180" s="5">
        <f t="shared" si="1386"/>
        <v>0</v>
      </c>
      <c r="DH180" s="1"/>
      <c r="DI180" s="5">
        <f t="shared" si="1387"/>
        <v>0</v>
      </c>
      <c r="DJ180" s="1"/>
      <c r="DK180" s="5">
        <f t="shared" si="1388"/>
        <v>0</v>
      </c>
      <c r="DL180" s="1">
        <v>20</v>
      </c>
      <c r="DM180" s="5">
        <f t="shared" si="1389"/>
        <v>586306.55999999994</v>
      </c>
      <c r="DN180" s="1"/>
      <c r="DO180" s="5">
        <f t="shared" si="1390"/>
        <v>0</v>
      </c>
      <c r="DP180" s="1"/>
      <c r="DQ180" s="5">
        <f t="shared" si="1391"/>
        <v>0</v>
      </c>
      <c r="DR180" s="1"/>
      <c r="DS180" s="5">
        <f t="shared" si="1392"/>
        <v>0</v>
      </c>
      <c r="DT180" s="1"/>
      <c r="DU180" s="5">
        <f t="shared" si="1393"/>
        <v>0</v>
      </c>
      <c r="DV180" s="1"/>
      <c r="DW180" s="5">
        <f t="shared" si="1394"/>
        <v>0</v>
      </c>
      <c r="DX180" s="1"/>
      <c r="DY180" s="5">
        <f t="shared" si="1395"/>
        <v>0</v>
      </c>
      <c r="DZ180" s="1"/>
      <c r="EA180" s="5">
        <f t="shared" si="1396"/>
        <v>0</v>
      </c>
      <c r="EB180" s="1"/>
      <c r="EC180" s="5">
        <f t="shared" si="1397"/>
        <v>0</v>
      </c>
      <c r="ED180" s="5"/>
      <c r="EE180" s="5">
        <f t="shared" si="1336"/>
        <v>0</v>
      </c>
      <c r="EF180" s="107">
        <v>840</v>
      </c>
      <c r="EG180" s="106">
        <f t="shared" si="1201"/>
        <v>20520729.599999998</v>
      </c>
      <c r="EH180" s="108">
        <f t="shared" si="1202"/>
        <v>860</v>
      </c>
      <c r="EI180" s="108">
        <f t="shared" si="1202"/>
        <v>21107036.159999996</v>
      </c>
    </row>
    <row r="181" spans="1:139" s="17" customFormat="1" ht="75" x14ac:dyDescent="0.25">
      <c r="A181" s="1"/>
      <c r="B181" s="19">
        <v>126</v>
      </c>
      <c r="C181" s="8" t="s">
        <v>329</v>
      </c>
      <c r="D181" s="9">
        <v>11480</v>
      </c>
      <c r="E181" s="4">
        <v>1.82</v>
      </c>
      <c r="F181" s="6">
        <v>1</v>
      </c>
      <c r="G181" s="6"/>
      <c r="H181" s="9">
        <v>1.4</v>
      </c>
      <c r="I181" s="9">
        <v>1.68</v>
      </c>
      <c r="J181" s="9">
        <v>2.23</v>
      </c>
      <c r="K181" s="9">
        <v>2.57</v>
      </c>
      <c r="L181" s="1"/>
      <c r="M181" s="5">
        <f t="shared" si="1203"/>
        <v>0</v>
      </c>
      <c r="N181" s="24"/>
      <c r="O181" s="5">
        <f t="shared" si="1339"/>
        <v>0</v>
      </c>
      <c r="P181" s="1"/>
      <c r="Q181" s="5">
        <f t="shared" si="1340"/>
        <v>0</v>
      </c>
      <c r="R181" s="1"/>
      <c r="S181" s="5">
        <f t="shared" si="1341"/>
        <v>0</v>
      </c>
      <c r="T181" s="1"/>
      <c r="U181" s="11">
        <f t="shared" si="1342"/>
        <v>0</v>
      </c>
      <c r="V181" s="1"/>
      <c r="W181" s="5">
        <f t="shared" si="1204"/>
        <v>0</v>
      </c>
      <c r="X181" s="1"/>
      <c r="Y181" s="5">
        <f t="shared" si="1343"/>
        <v>0</v>
      </c>
      <c r="Z181" s="1"/>
      <c r="AA181" s="5">
        <f t="shared" si="1344"/>
        <v>0</v>
      </c>
      <c r="AB181" s="1"/>
      <c r="AC181" s="5">
        <f t="shared" si="1345"/>
        <v>0</v>
      </c>
      <c r="AD181" s="1"/>
      <c r="AE181" s="5">
        <f t="shared" si="1346"/>
        <v>0</v>
      </c>
      <c r="AF181" s="1"/>
      <c r="AG181" s="5">
        <f t="shared" si="1347"/>
        <v>0</v>
      </c>
      <c r="AH181" s="1"/>
      <c r="AI181" s="11">
        <f t="shared" si="1348"/>
        <v>0</v>
      </c>
      <c r="AJ181" s="1"/>
      <c r="AK181" s="5">
        <f t="shared" si="1349"/>
        <v>0</v>
      </c>
      <c r="AL181" s="1"/>
      <c r="AM181" s="5">
        <f t="shared" si="1350"/>
        <v>0</v>
      </c>
      <c r="AN181" s="1"/>
      <c r="AO181" s="5">
        <f t="shared" si="1351"/>
        <v>0</v>
      </c>
      <c r="AP181" s="1"/>
      <c r="AQ181" s="5">
        <f t="shared" si="1352"/>
        <v>0</v>
      </c>
      <c r="AR181" s="1"/>
      <c r="AS181" s="5">
        <f t="shared" si="1353"/>
        <v>0</v>
      </c>
      <c r="AT181" s="1"/>
      <c r="AU181" s="5">
        <f t="shared" si="1354"/>
        <v>0</v>
      </c>
      <c r="AV181" s="1"/>
      <c r="AW181" s="5">
        <f t="shared" si="1355"/>
        <v>0</v>
      </c>
      <c r="AX181" s="1"/>
      <c r="AY181" s="5">
        <f t="shared" si="1356"/>
        <v>0</v>
      </c>
      <c r="AZ181" s="1"/>
      <c r="BA181" s="5">
        <f t="shared" si="1357"/>
        <v>0</v>
      </c>
      <c r="BB181" s="1"/>
      <c r="BC181" s="5">
        <f t="shared" si="1358"/>
        <v>0</v>
      </c>
      <c r="BD181" s="1"/>
      <c r="BE181" s="5">
        <f t="shared" si="1359"/>
        <v>0</v>
      </c>
      <c r="BF181" s="1"/>
      <c r="BG181" s="5">
        <f t="shared" si="1360"/>
        <v>0</v>
      </c>
      <c r="BH181" s="1"/>
      <c r="BI181" s="5">
        <f t="shared" si="1361"/>
        <v>0</v>
      </c>
      <c r="BJ181" s="1"/>
      <c r="BK181" s="5">
        <f t="shared" si="1362"/>
        <v>0</v>
      </c>
      <c r="BL181" s="1"/>
      <c r="BM181" s="5">
        <f t="shared" si="1363"/>
        <v>0</v>
      </c>
      <c r="BN181" s="1"/>
      <c r="BO181" s="5">
        <f t="shared" si="1364"/>
        <v>0</v>
      </c>
      <c r="BP181" s="1"/>
      <c r="BQ181" s="5">
        <f t="shared" si="1365"/>
        <v>0</v>
      </c>
      <c r="BR181" s="1"/>
      <c r="BS181" s="5">
        <f t="shared" si="1366"/>
        <v>0</v>
      </c>
      <c r="BT181" s="1"/>
      <c r="BU181" s="5">
        <f t="shared" si="1367"/>
        <v>0</v>
      </c>
      <c r="BV181" s="1"/>
      <c r="BW181" s="5">
        <f t="shared" si="1368"/>
        <v>0</v>
      </c>
      <c r="BX181" s="1"/>
      <c r="BY181" s="5">
        <f t="shared" si="1369"/>
        <v>0</v>
      </c>
      <c r="BZ181" s="1"/>
      <c r="CA181" s="5">
        <f t="shared" si="1370"/>
        <v>0</v>
      </c>
      <c r="CB181" s="1"/>
      <c r="CC181" s="5">
        <f t="shared" si="1371"/>
        <v>0</v>
      </c>
      <c r="CD181" s="1"/>
      <c r="CE181" s="5">
        <f t="shared" si="1372"/>
        <v>0</v>
      </c>
      <c r="CF181" s="1"/>
      <c r="CG181" s="5">
        <f t="shared" si="1373"/>
        <v>0</v>
      </c>
      <c r="CH181" s="1"/>
      <c r="CI181" s="5">
        <f t="shared" si="1374"/>
        <v>0</v>
      </c>
      <c r="CJ181" s="1"/>
      <c r="CK181" s="5">
        <f t="shared" si="1375"/>
        <v>0</v>
      </c>
      <c r="CL181" s="1"/>
      <c r="CM181" s="5">
        <f t="shared" si="1376"/>
        <v>0</v>
      </c>
      <c r="CN181" s="1"/>
      <c r="CO181" s="5">
        <f t="shared" si="1377"/>
        <v>0</v>
      </c>
      <c r="CP181" s="1"/>
      <c r="CQ181" s="5">
        <f t="shared" si="1378"/>
        <v>0</v>
      </c>
      <c r="CR181" s="1"/>
      <c r="CS181" s="5">
        <f t="shared" si="1379"/>
        <v>0</v>
      </c>
      <c r="CT181" s="1"/>
      <c r="CU181" s="5">
        <f t="shared" si="1380"/>
        <v>0</v>
      </c>
      <c r="CV181" s="1"/>
      <c r="CW181" s="5">
        <f t="shared" si="1381"/>
        <v>0</v>
      </c>
      <c r="CX181" s="1"/>
      <c r="CY181" s="5">
        <f t="shared" si="1382"/>
        <v>0</v>
      </c>
      <c r="CZ181" s="1"/>
      <c r="DA181" s="5">
        <f t="shared" si="1383"/>
        <v>0</v>
      </c>
      <c r="DB181" s="1"/>
      <c r="DC181" s="5">
        <f t="shared" si="1384"/>
        <v>0</v>
      </c>
      <c r="DD181" s="1"/>
      <c r="DE181" s="5">
        <f t="shared" si="1385"/>
        <v>0</v>
      </c>
      <c r="DF181" s="1"/>
      <c r="DG181" s="5">
        <f t="shared" si="1386"/>
        <v>0</v>
      </c>
      <c r="DH181" s="1"/>
      <c r="DI181" s="5">
        <f t="shared" si="1387"/>
        <v>0</v>
      </c>
      <c r="DJ181" s="1"/>
      <c r="DK181" s="5">
        <f t="shared" si="1388"/>
        <v>0</v>
      </c>
      <c r="DL181" s="1"/>
      <c r="DM181" s="5">
        <f t="shared" si="1389"/>
        <v>0</v>
      </c>
      <c r="DN181" s="1"/>
      <c r="DO181" s="5">
        <f t="shared" si="1390"/>
        <v>0</v>
      </c>
      <c r="DP181" s="1"/>
      <c r="DQ181" s="5">
        <f t="shared" si="1391"/>
        <v>0</v>
      </c>
      <c r="DR181" s="1"/>
      <c r="DS181" s="5">
        <f t="shared" si="1392"/>
        <v>0</v>
      </c>
      <c r="DT181" s="1"/>
      <c r="DU181" s="5">
        <f t="shared" si="1393"/>
        <v>0</v>
      </c>
      <c r="DV181" s="1"/>
      <c r="DW181" s="5">
        <f t="shared" si="1394"/>
        <v>0</v>
      </c>
      <c r="DX181" s="1"/>
      <c r="DY181" s="5">
        <f t="shared" si="1395"/>
        <v>0</v>
      </c>
      <c r="DZ181" s="1"/>
      <c r="EA181" s="5">
        <f t="shared" si="1396"/>
        <v>0</v>
      </c>
      <c r="EB181" s="1"/>
      <c r="EC181" s="5">
        <f t="shared" si="1397"/>
        <v>0</v>
      </c>
      <c r="ED181" s="5"/>
      <c r="EE181" s="5">
        <f t="shared" si="1336"/>
        <v>0</v>
      </c>
      <c r="EF181" s="107">
        <v>360</v>
      </c>
      <c r="EG181" s="106">
        <f t="shared" si="1201"/>
        <v>10530374.399999999</v>
      </c>
      <c r="EH181" s="108">
        <f t="shared" si="1202"/>
        <v>360</v>
      </c>
      <c r="EI181" s="108">
        <f t="shared" si="1202"/>
        <v>10530374.399999999</v>
      </c>
    </row>
    <row r="182" spans="1:139" s="17" customFormat="1" ht="45" x14ac:dyDescent="0.25">
      <c r="A182" s="1"/>
      <c r="B182" s="19">
        <v>127</v>
      </c>
      <c r="C182" s="8" t="s">
        <v>330</v>
      </c>
      <c r="D182" s="9">
        <v>11480</v>
      </c>
      <c r="E182" s="4">
        <v>1.39</v>
      </c>
      <c r="F182" s="6">
        <v>1</v>
      </c>
      <c r="G182" s="6"/>
      <c r="H182" s="9">
        <v>1.4</v>
      </c>
      <c r="I182" s="9">
        <v>1.68</v>
      </c>
      <c r="J182" s="9">
        <v>2.23</v>
      </c>
      <c r="K182" s="9">
        <v>2.57</v>
      </c>
      <c r="L182" s="1"/>
      <c r="M182" s="5"/>
      <c r="N182" s="24"/>
      <c r="O182" s="5"/>
      <c r="P182" s="1"/>
      <c r="Q182" s="5"/>
      <c r="R182" s="1"/>
      <c r="S182" s="5"/>
      <c r="T182" s="1"/>
      <c r="U182" s="11"/>
      <c r="V182" s="1"/>
      <c r="W182" s="5"/>
      <c r="X182" s="1"/>
      <c r="Y182" s="5"/>
      <c r="Z182" s="1"/>
      <c r="AA182" s="5"/>
      <c r="AB182" s="1"/>
      <c r="AC182" s="5"/>
      <c r="AD182" s="1"/>
      <c r="AE182" s="5"/>
      <c r="AF182" s="1"/>
      <c r="AG182" s="5"/>
      <c r="AH182" s="1"/>
      <c r="AI182" s="11"/>
      <c r="AJ182" s="1"/>
      <c r="AK182" s="5"/>
      <c r="AL182" s="1"/>
      <c r="AM182" s="5"/>
      <c r="AN182" s="1"/>
      <c r="AO182" s="5"/>
      <c r="AP182" s="1"/>
      <c r="AQ182" s="5"/>
      <c r="AR182" s="1"/>
      <c r="AS182" s="5"/>
      <c r="AT182" s="1"/>
      <c r="AU182" s="5"/>
      <c r="AV182" s="1"/>
      <c r="AW182" s="5"/>
      <c r="AX182" s="1"/>
      <c r="AY182" s="5"/>
      <c r="AZ182" s="1"/>
      <c r="BA182" s="5"/>
      <c r="BB182" s="1"/>
      <c r="BC182" s="5"/>
      <c r="BD182" s="1"/>
      <c r="BE182" s="5"/>
      <c r="BF182" s="1"/>
      <c r="BG182" s="5"/>
      <c r="BH182" s="1"/>
      <c r="BI182" s="5"/>
      <c r="BJ182" s="1"/>
      <c r="BK182" s="5"/>
      <c r="BL182" s="1"/>
      <c r="BM182" s="5"/>
      <c r="BN182" s="1"/>
      <c r="BO182" s="5"/>
      <c r="BP182" s="1"/>
      <c r="BQ182" s="5"/>
      <c r="BR182" s="1"/>
      <c r="BS182" s="5"/>
      <c r="BT182" s="1"/>
      <c r="BU182" s="5"/>
      <c r="BV182" s="1"/>
      <c r="BW182" s="5"/>
      <c r="BX182" s="1"/>
      <c r="BY182" s="5"/>
      <c r="BZ182" s="1"/>
      <c r="CA182" s="5"/>
      <c r="CB182" s="1"/>
      <c r="CC182" s="5"/>
      <c r="CD182" s="1"/>
      <c r="CE182" s="5"/>
      <c r="CF182" s="1"/>
      <c r="CG182" s="5"/>
      <c r="CH182" s="1"/>
      <c r="CI182" s="5"/>
      <c r="CJ182" s="1"/>
      <c r="CK182" s="5"/>
      <c r="CL182" s="1"/>
      <c r="CM182" s="5"/>
      <c r="CN182" s="1"/>
      <c r="CO182" s="5"/>
      <c r="CP182" s="1"/>
      <c r="CQ182" s="5"/>
      <c r="CR182" s="1"/>
      <c r="CS182" s="5"/>
      <c r="CT182" s="1"/>
      <c r="CU182" s="5"/>
      <c r="CV182" s="1"/>
      <c r="CW182" s="5"/>
      <c r="CX182" s="1"/>
      <c r="CY182" s="5"/>
      <c r="CZ182" s="1"/>
      <c r="DA182" s="5"/>
      <c r="DB182" s="1"/>
      <c r="DC182" s="5"/>
      <c r="DD182" s="1"/>
      <c r="DE182" s="5"/>
      <c r="DF182" s="1"/>
      <c r="DG182" s="5"/>
      <c r="DH182" s="1"/>
      <c r="DI182" s="5"/>
      <c r="DJ182" s="1"/>
      <c r="DK182" s="5"/>
      <c r="DL182" s="1"/>
      <c r="DM182" s="5">
        <f t="shared" si="1389"/>
        <v>0</v>
      </c>
      <c r="DN182" s="1"/>
      <c r="DO182" s="5"/>
      <c r="DP182" s="1"/>
      <c r="DQ182" s="5"/>
      <c r="DR182" s="1"/>
      <c r="DS182" s="5"/>
      <c r="DT182" s="1"/>
      <c r="DU182" s="5"/>
      <c r="DV182" s="1"/>
      <c r="DW182" s="5"/>
      <c r="DX182" s="1"/>
      <c r="DY182" s="5"/>
      <c r="DZ182" s="1"/>
      <c r="EA182" s="5"/>
      <c r="EB182" s="1"/>
      <c r="EC182" s="5"/>
      <c r="ED182" s="5"/>
      <c r="EE182" s="5"/>
      <c r="EF182" s="107"/>
      <c r="EG182" s="106">
        <f t="shared" si="1201"/>
        <v>0</v>
      </c>
      <c r="EH182" s="108"/>
      <c r="EI182" s="108">
        <f t="shared" si="1202"/>
        <v>0</v>
      </c>
    </row>
    <row r="183" spans="1:139" s="17" customFormat="1" ht="45" x14ac:dyDescent="0.25">
      <c r="A183" s="1"/>
      <c r="B183" s="19">
        <v>128</v>
      </c>
      <c r="C183" s="8" t="s">
        <v>331</v>
      </c>
      <c r="D183" s="9">
        <v>11480</v>
      </c>
      <c r="E183" s="4">
        <v>1.67</v>
      </c>
      <c r="F183" s="6">
        <v>1</v>
      </c>
      <c r="G183" s="6"/>
      <c r="H183" s="9">
        <v>1.4</v>
      </c>
      <c r="I183" s="9">
        <v>1.68</v>
      </c>
      <c r="J183" s="9">
        <v>2.23</v>
      </c>
      <c r="K183" s="9">
        <v>2.57</v>
      </c>
      <c r="L183" s="1"/>
      <c r="M183" s="5"/>
      <c r="N183" s="24"/>
      <c r="O183" s="5"/>
      <c r="P183" s="1"/>
      <c r="Q183" s="5"/>
      <c r="R183" s="1"/>
      <c r="S183" s="5"/>
      <c r="T183" s="1"/>
      <c r="U183" s="11"/>
      <c r="V183" s="1"/>
      <c r="W183" s="5"/>
      <c r="X183" s="1"/>
      <c r="Y183" s="5"/>
      <c r="Z183" s="1"/>
      <c r="AA183" s="5"/>
      <c r="AB183" s="1"/>
      <c r="AC183" s="5"/>
      <c r="AD183" s="1"/>
      <c r="AE183" s="5"/>
      <c r="AF183" s="1"/>
      <c r="AG183" s="5"/>
      <c r="AH183" s="1"/>
      <c r="AI183" s="11"/>
      <c r="AJ183" s="1"/>
      <c r="AK183" s="5"/>
      <c r="AL183" s="1"/>
      <c r="AM183" s="5"/>
      <c r="AN183" s="1"/>
      <c r="AO183" s="5"/>
      <c r="AP183" s="1"/>
      <c r="AQ183" s="5"/>
      <c r="AR183" s="1"/>
      <c r="AS183" s="5"/>
      <c r="AT183" s="1"/>
      <c r="AU183" s="5"/>
      <c r="AV183" s="1"/>
      <c r="AW183" s="5"/>
      <c r="AX183" s="1"/>
      <c r="AY183" s="5"/>
      <c r="AZ183" s="1"/>
      <c r="BA183" s="5"/>
      <c r="BB183" s="1"/>
      <c r="BC183" s="5"/>
      <c r="BD183" s="1"/>
      <c r="BE183" s="5"/>
      <c r="BF183" s="1"/>
      <c r="BG183" s="5"/>
      <c r="BH183" s="1"/>
      <c r="BI183" s="5"/>
      <c r="BJ183" s="1"/>
      <c r="BK183" s="5"/>
      <c r="BL183" s="1"/>
      <c r="BM183" s="5"/>
      <c r="BN183" s="1"/>
      <c r="BO183" s="5"/>
      <c r="BP183" s="1"/>
      <c r="BQ183" s="5"/>
      <c r="BR183" s="1"/>
      <c r="BS183" s="5"/>
      <c r="BT183" s="1"/>
      <c r="BU183" s="5"/>
      <c r="BV183" s="1"/>
      <c r="BW183" s="5"/>
      <c r="BX183" s="1"/>
      <c r="BY183" s="5"/>
      <c r="BZ183" s="1"/>
      <c r="CA183" s="5"/>
      <c r="CB183" s="1"/>
      <c r="CC183" s="5"/>
      <c r="CD183" s="1"/>
      <c r="CE183" s="5"/>
      <c r="CF183" s="1"/>
      <c r="CG183" s="5"/>
      <c r="CH183" s="1"/>
      <c r="CI183" s="5"/>
      <c r="CJ183" s="1"/>
      <c r="CK183" s="5"/>
      <c r="CL183" s="1"/>
      <c r="CM183" s="5"/>
      <c r="CN183" s="1"/>
      <c r="CO183" s="5"/>
      <c r="CP183" s="1"/>
      <c r="CQ183" s="5"/>
      <c r="CR183" s="1"/>
      <c r="CS183" s="5"/>
      <c r="CT183" s="1"/>
      <c r="CU183" s="5"/>
      <c r="CV183" s="1"/>
      <c r="CW183" s="5"/>
      <c r="CX183" s="1"/>
      <c r="CY183" s="5"/>
      <c r="CZ183" s="1"/>
      <c r="DA183" s="5"/>
      <c r="DB183" s="1"/>
      <c r="DC183" s="5"/>
      <c r="DD183" s="1"/>
      <c r="DE183" s="5"/>
      <c r="DF183" s="1"/>
      <c r="DG183" s="5"/>
      <c r="DH183" s="1"/>
      <c r="DI183" s="5"/>
      <c r="DJ183" s="1"/>
      <c r="DK183" s="5"/>
      <c r="DL183" s="1"/>
      <c r="DM183" s="5">
        <f t="shared" si="1389"/>
        <v>0</v>
      </c>
      <c r="DN183" s="1"/>
      <c r="DO183" s="5"/>
      <c r="DP183" s="1"/>
      <c r="DQ183" s="5"/>
      <c r="DR183" s="1"/>
      <c r="DS183" s="5"/>
      <c r="DT183" s="1"/>
      <c r="DU183" s="5"/>
      <c r="DV183" s="1"/>
      <c r="DW183" s="5"/>
      <c r="DX183" s="1"/>
      <c r="DY183" s="5"/>
      <c r="DZ183" s="1"/>
      <c r="EA183" s="5"/>
      <c r="EB183" s="1"/>
      <c r="EC183" s="5"/>
      <c r="ED183" s="5"/>
      <c r="EE183" s="5"/>
      <c r="EF183" s="107"/>
      <c r="EG183" s="106">
        <f t="shared" si="1201"/>
        <v>0</v>
      </c>
      <c r="EH183" s="108"/>
      <c r="EI183" s="108">
        <f t="shared" si="1202"/>
        <v>0</v>
      </c>
    </row>
    <row r="184" spans="1:139" s="17" customFormat="1" ht="45" x14ac:dyDescent="0.25">
      <c r="A184" s="1"/>
      <c r="B184" s="19">
        <v>129</v>
      </c>
      <c r="C184" s="8" t="s">
        <v>332</v>
      </c>
      <c r="D184" s="9">
        <v>11480</v>
      </c>
      <c r="E184" s="4">
        <v>0.85</v>
      </c>
      <c r="F184" s="6">
        <v>1</v>
      </c>
      <c r="G184" s="6"/>
      <c r="H184" s="9">
        <v>1.4</v>
      </c>
      <c r="I184" s="9">
        <v>1.68</v>
      </c>
      <c r="J184" s="9">
        <v>2.23</v>
      </c>
      <c r="K184" s="9">
        <v>2.57</v>
      </c>
      <c r="L184" s="1"/>
      <c r="M184" s="5">
        <f t="shared" si="1203"/>
        <v>0</v>
      </c>
      <c r="N184" s="24"/>
      <c r="O184" s="5">
        <f t="shared" si="1339"/>
        <v>0</v>
      </c>
      <c r="P184" s="1"/>
      <c r="Q184" s="5">
        <f t="shared" si="1340"/>
        <v>0</v>
      </c>
      <c r="R184" s="1"/>
      <c r="S184" s="5">
        <f t="shared" si="1341"/>
        <v>0</v>
      </c>
      <c r="T184" s="1"/>
      <c r="U184" s="11">
        <f t="shared" si="1342"/>
        <v>0</v>
      </c>
      <c r="V184" s="1"/>
      <c r="W184" s="5">
        <f t="shared" si="1204"/>
        <v>0</v>
      </c>
      <c r="X184" s="1"/>
      <c r="Y184" s="5">
        <f t="shared" si="1343"/>
        <v>0</v>
      </c>
      <c r="Z184" s="1"/>
      <c r="AA184" s="5">
        <f t="shared" si="1344"/>
        <v>0</v>
      </c>
      <c r="AB184" s="1"/>
      <c r="AC184" s="5">
        <f t="shared" si="1345"/>
        <v>0</v>
      </c>
      <c r="AD184" s="1"/>
      <c r="AE184" s="5">
        <f t="shared" si="1346"/>
        <v>0</v>
      </c>
      <c r="AF184" s="1"/>
      <c r="AG184" s="5">
        <f t="shared" si="1347"/>
        <v>0</v>
      </c>
      <c r="AH184" s="1"/>
      <c r="AI184" s="11">
        <f t="shared" si="1348"/>
        <v>0</v>
      </c>
      <c r="AJ184" s="1"/>
      <c r="AK184" s="5">
        <f t="shared" si="1349"/>
        <v>0</v>
      </c>
      <c r="AL184" s="1"/>
      <c r="AM184" s="5">
        <f t="shared" si="1350"/>
        <v>0</v>
      </c>
      <c r="AN184" s="1"/>
      <c r="AO184" s="5">
        <f t="shared" si="1351"/>
        <v>0</v>
      </c>
      <c r="AP184" s="1"/>
      <c r="AQ184" s="5">
        <f t="shared" si="1352"/>
        <v>0</v>
      </c>
      <c r="AR184" s="1"/>
      <c r="AS184" s="5">
        <f t="shared" si="1353"/>
        <v>0</v>
      </c>
      <c r="AT184" s="1"/>
      <c r="AU184" s="5">
        <f t="shared" si="1354"/>
        <v>0</v>
      </c>
      <c r="AV184" s="1"/>
      <c r="AW184" s="5">
        <f t="shared" si="1355"/>
        <v>0</v>
      </c>
      <c r="AX184" s="1"/>
      <c r="AY184" s="5">
        <f t="shared" si="1356"/>
        <v>0</v>
      </c>
      <c r="AZ184" s="1"/>
      <c r="BA184" s="5">
        <f t="shared" si="1357"/>
        <v>0</v>
      </c>
      <c r="BB184" s="1"/>
      <c r="BC184" s="5">
        <f t="shared" si="1358"/>
        <v>0</v>
      </c>
      <c r="BD184" s="1"/>
      <c r="BE184" s="5">
        <f t="shared" si="1359"/>
        <v>0</v>
      </c>
      <c r="BF184" s="1"/>
      <c r="BG184" s="5">
        <f t="shared" si="1360"/>
        <v>0</v>
      </c>
      <c r="BH184" s="1"/>
      <c r="BI184" s="5">
        <f t="shared" si="1361"/>
        <v>0</v>
      </c>
      <c r="BJ184" s="1"/>
      <c r="BK184" s="5">
        <f t="shared" si="1362"/>
        <v>0</v>
      </c>
      <c r="BL184" s="1"/>
      <c r="BM184" s="5">
        <f t="shared" si="1363"/>
        <v>0</v>
      </c>
      <c r="BN184" s="1"/>
      <c r="BO184" s="5">
        <f t="shared" si="1364"/>
        <v>0</v>
      </c>
      <c r="BP184" s="1"/>
      <c r="BQ184" s="5">
        <f t="shared" si="1365"/>
        <v>0</v>
      </c>
      <c r="BR184" s="1"/>
      <c r="BS184" s="5">
        <f t="shared" si="1366"/>
        <v>0</v>
      </c>
      <c r="BT184" s="1"/>
      <c r="BU184" s="5">
        <f t="shared" si="1367"/>
        <v>0</v>
      </c>
      <c r="BV184" s="1"/>
      <c r="BW184" s="5">
        <f t="shared" si="1368"/>
        <v>0</v>
      </c>
      <c r="BX184" s="1"/>
      <c r="BY184" s="5">
        <f t="shared" si="1369"/>
        <v>0</v>
      </c>
      <c r="BZ184" s="1"/>
      <c r="CA184" s="5">
        <f t="shared" si="1370"/>
        <v>0</v>
      </c>
      <c r="CB184" s="1"/>
      <c r="CC184" s="5">
        <f t="shared" si="1371"/>
        <v>0</v>
      </c>
      <c r="CD184" s="1"/>
      <c r="CE184" s="5">
        <f t="shared" si="1372"/>
        <v>0</v>
      </c>
      <c r="CF184" s="1"/>
      <c r="CG184" s="5">
        <f t="shared" si="1373"/>
        <v>0</v>
      </c>
      <c r="CH184" s="1"/>
      <c r="CI184" s="5">
        <f t="shared" si="1374"/>
        <v>0</v>
      </c>
      <c r="CJ184" s="1"/>
      <c r="CK184" s="5">
        <f t="shared" si="1375"/>
        <v>0</v>
      </c>
      <c r="CL184" s="1"/>
      <c r="CM184" s="5">
        <f t="shared" si="1376"/>
        <v>0</v>
      </c>
      <c r="CN184" s="1"/>
      <c r="CO184" s="5">
        <f t="shared" si="1377"/>
        <v>0</v>
      </c>
      <c r="CP184" s="1"/>
      <c r="CQ184" s="5">
        <f t="shared" si="1378"/>
        <v>0</v>
      </c>
      <c r="CR184" s="1"/>
      <c r="CS184" s="5">
        <f t="shared" si="1379"/>
        <v>0</v>
      </c>
      <c r="CT184" s="1"/>
      <c r="CU184" s="5">
        <f t="shared" si="1380"/>
        <v>0</v>
      </c>
      <c r="CV184" s="1"/>
      <c r="CW184" s="5">
        <f t="shared" si="1381"/>
        <v>0</v>
      </c>
      <c r="CX184" s="1"/>
      <c r="CY184" s="5">
        <f t="shared" si="1382"/>
        <v>0</v>
      </c>
      <c r="CZ184" s="1"/>
      <c r="DA184" s="5">
        <f t="shared" si="1383"/>
        <v>0</v>
      </c>
      <c r="DB184" s="1"/>
      <c r="DC184" s="5">
        <f t="shared" si="1384"/>
        <v>0</v>
      </c>
      <c r="DD184" s="1"/>
      <c r="DE184" s="5">
        <f t="shared" si="1385"/>
        <v>0</v>
      </c>
      <c r="DF184" s="1"/>
      <c r="DG184" s="5">
        <f t="shared" si="1386"/>
        <v>0</v>
      </c>
      <c r="DH184" s="1"/>
      <c r="DI184" s="5">
        <f t="shared" si="1387"/>
        <v>0</v>
      </c>
      <c r="DJ184" s="1"/>
      <c r="DK184" s="5">
        <f t="shared" si="1388"/>
        <v>0</v>
      </c>
      <c r="DL184" s="1"/>
      <c r="DM184" s="5">
        <f t="shared" si="1389"/>
        <v>0</v>
      </c>
      <c r="DN184" s="1"/>
      <c r="DO184" s="5">
        <f t="shared" si="1390"/>
        <v>0</v>
      </c>
      <c r="DP184" s="1"/>
      <c r="DQ184" s="5">
        <f t="shared" si="1391"/>
        <v>0</v>
      </c>
      <c r="DR184" s="1"/>
      <c r="DS184" s="5">
        <f t="shared" si="1392"/>
        <v>0</v>
      </c>
      <c r="DT184" s="1"/>
      <c r="DU184" s="5">
        <f t="shared" si="1393"/>
        <v>0</v>
      </c>
      <c r="DV184" s="1"/>
      <c r="DW184" s="5">
        <f t="shared" si="1394"/>
        <v>0</v>
      </c>
      <c r="DX184" s="1"/>
      <c r="DY184" s="5">
        <f t="shared" si="1395"/>
        <v>0</v>
      </c>
      <c r="DZ184" s="1"/>
      <c r="EA184" s="5">
        <f t="shared" si="1396"/>
        <v>0</v>
      </c>
      <c r="EB184" s="1"/>
      <c r="EC184" s="5">
        <f t="shared" si="1397"/>
        <v>0</v>
      </c>
      <c r="ED184" s="5"/>
      <c r="EE184" s="5">
        <f t="shared" si="1336"/>
        <v>0</v>
      </c>
      <c r="EF184" s="107">
        <v>306</v>
      </c>
      <c r="EG184" s="106">
        <f t="shared" si="1201"/>
        <v>4180327.1999999997</v>
      </c>
      <c r="EH184" s="108">
        <f t="shared" si="1202"/>
        <v>306</v>
      </c>
      <c r="EI184" s="108">
        <f t="shared" si="1202"/>
        <v>4180327.1999999997</v>
      </c>
    </row>
    <row r="185" spans="1:139" s="17" customFormat="1" ht="60" x14ac:dyDescent="0.25">
      <c r="A185" s="1"/>
      <c r="B185" s="19">
        <v>130</v>
      </c>
      <c r="C185" s="8" t="s">
        <v>333</v>
      </c>
      <c r="D185" s="9">
        <v>11480</v>
      </c>
      <c r="E185" s="4">
        <v>1.0900000000000001</v>
      </c>
      <c r="F185" s="6">
        <v>1</v>
      </c>
      <c r="G185" s="6"/>
      <c r="H185" s="9">
        <v>1.4</v>
      </c>
      <c r="I185" s="9">
        <v>1.68</v>
      </c>
      <c r="J185" s="9">
        <v>2.23</v>
      </c>
      <c r="K185" s="9">
        <v>2.57</v>
      </c>
      <c r="L185" s="1"/>
      <c r="M185" s="5">
        <f t="shared" si="1203"/>
        <v>0</v>
      </c>
      <c r="N185" s="24"/>
      <c r="O185" s="5">
        <f t="shared" si="1339"/>
        <v>0</v>
      </c>
      <c r="P185" s="1"/>
      <c r="Q185" s="5">
        <f t="shared" si="1340"/>
        <v>0</v>
      </c>
      <c r="R185" s="1"/>
      <c r="S185" s="5">
        <f t="shared" si="1341"/>
        <v>0</v>
      </c>
      <c r="T185" s="1"/>
      <c r="U185" s="11">
        <f t="shared" si="1342"/>
        <v>0</v>
      </c>
      <c r="V185" s="1"/>
      <c r="W185" s="5">
        <f t="shared" si="1204"/>
        <v>0</v>
      </c>
      <c r="X185" s="1"/>
      <c r="Y185" s="5">
        <f t="shared" si="1343"/>
        <v>0</v>
      </c>
      <c r="Z185" s="1"/>
      <c r="AA185" s="5">
        <f t="shared" si="1344"/>
        <v>0</v>
      </c>
      <c r="AB185" s="1"/>
      <c r="AC185" s="5">
        <f t="shared" si="1345"/>
        <v>0</v>
      </c>
      <c r="AD185" s="1"/>
      <c r="AE185" s="5">
        <f t="shared" si="1346"/>
        <v>0</v>
      </c>
      <c r="AF185" s="1"/>
      <c r="AG185" s="5">
        <f t="shared" si="1347"/>
        <v>0</v>
      </c>
      <c r="AH185" s="1"/>
      <c r="AI185" s="11">
        <f t="shared" si="1348"/>
        <v>0</v>
      </c>
      <c r="AJ185" s="1"/>
      <c r="AK185" s="5">
        <f t="shared" si="1349"/>
        <v>0</v>
      </c>
      <c r="AL185" s="1"/>
      <c r="AM185" s="5">
        <f t="shared" si="1350"/>
        <v>0</v>
      </c>
      <c r="AN185" s="1"/>
      <c r="AO185" s="5">
        <f t="shared" si="1351"/>
        <v>0</v>
      </c>
      <c r="AP185" s="1"/>
      <c r="AQ185" s="5">
        <f t="shared" si="1352"/>
        <v>0</v>
      </c>
      <c r="AR185" s="1"/>
      <c r="AS185" s="5">
        <f t="shared" si="1353"/>
        <v>0</v>
      </c>
      <c r="AT185" s="1"/>
      <c r="AU185" s="5">
        <f t="shared" si="1354"/>
        <v>0</v>
      </c>
      <c r="AV185" s="1"/>
      <c r="AW185" s="5">
        <f t="shared" si="1355"/>
        <v>0</v>
      </c>
      <c r="AX185" s="1"/>
      <c r="AY185" s="5">
        <f t="shared" si="1356"/>
        <v>0</v>
      </c>
      <c r="AZ185" s="1"/>
      <c r="BA185" s="5">
        <f t="shared" si="1357"/>
        <v>0</v>
      </c>
      <c r="BB185" s="1"/>
      <c r="BC185" s="5">
        <f t="shared" si="1358"/>
        <v>0</v>
      </c>
      <c r="BD185" s="1"/>
      <c r="BE185" s="5">
        <f t="shared" si="1359"/>
        <v>0</v>
      </c>
      <c r="BF185" s="1"/>
      <c r="BG185" s="5">
        <f t="shared" si="1360"/>
        <v>0</v>
      </c>
      <c r="BH185" s="1"/>
      <c r="BI185" s="5">
        <f t="shared" si="1361"/>
        <v>0</v>
      </c>
      <c r="BJ185" s="1"/>
      <c r="BK185" s="5">
        <f t="shared" si="1362"/>
        <v>0</v>
      </c>
      <c r="BL185" s="1"/>
      <c r="BM185" s="5">
        <f t="shared" si="1363"/>
        <v>0</v>
      </c>
      <c r="BN185" s="1"/>
      <c r="BO185" s="5">
        <f t="shared" si="1364"/>
        <v>0</v>
      </c>
      <c r="BP185" s="1"/>
      <c r="BQ185" s="5">
        <f t="shared" si="1365"/>
        <v>0</v>
      </c>
      <c r="BR185" s="1"/>
      <c r="BS185" s="5">
        <f t="shared" si="1366"/>
        <v>0</v>
      </c>
      <c r="BT185" s="1"/>
      <c r="BU185" s="5">
        <f t="shared" si="1367"/>
        <v>0</v>
      </c>
      <c r="BV185" s="1"/>
      <c r="BW185" s="5">
        <f t="shared" si="1368"/>
        <v>0</v>
      </c>
      <c r="BX185" s="1"/>
      <c r="BY185" s="5">
        <f t="shared" si="1369"/>
        <v>0</v>
      </c>
      <c r="BZ185" s="1"/>
      <c r="CA185" s="5">
        <f t="shared" si="1370"/>
        <v>0</v>
      </c>
      <c r="CB185" s="1"/>
      <c r="CC185" s="5">
        <f t="shared" si="1371"/>
        <v>0</v>
      </c>
      <c r="CD185" s="1"/>
      <c r="CE185" s="5">
        <f t="shared" si="1372"/>
        <v>0</v>
      </c>
      <c r="CF185" s="1"/>
      <c r="CG185" s="5">
        <f t="shared" si="1373"/>
        <v>0</v>
      </c>
      <c r="CH185" s="1"/>
      <c r="CI185" s="5">
        <f t="shared" si="1374"/>
        <v>0</v>
      </c>
      <c r="CJ185" s="1"/>
      <c r="CK185" s="5">
        <f t="shared" si="1375"/>
        <v>0</v>
      </c>
      <c r="CL185" s="1"/>
      <c r="CM185" s="5">
        <f t="shared" si="1376"/>
        <v>0</v>
      </c>
      <c r="CN185" s="1"/>
      <c r="CO185" s="5">
        <f t="shared" si="1377"/>
        <v>0</v>
      </c>
      <c r="CP185" s="1"/>
      <c r="CQ185" s="5">
        <f t="shared" si="1378"/>
        <v>0</v>
      </c>
      <c r="CR185" s="1"/>
      <c r="CS185" s="5">
        <f t="shared" si="1379"/>
        <v>0</v>
      </c>
      <c r="CT185" s="1"/>
      <c r="CU185" s="5">
        <f t="shared" si="1380"/>
        <v>0</v>
      </c>
      <c r="CV185" s="1"/>
      <c r="CW185" s="5">
        <f t="shared" si="1381"/>
        <v>0</v>
      </c>
      <c r="CX185" s="1"/>
      <c r="CY185" s="5">
        <f t="shared" si="1382"/>
        <v>0</v>
      </c>
      <c r="CZ185" s="1"/>
      <c r="DA185" s="5">
        <f t="shared" si="1383"/>
        <v>0</v>
      </c>
      <c r="DB185" s="1"/>
      <c r="DC185" s="5">
        <f t="shared" si="1384"/>
        <v>0</v>
      </c>
      <c r="DD185" s="1"/>
      <c r="DE185" s="5">
        <f t="shared" si="1385"/>
        <v>0</v>
      </c>
      <c r="DF185" s="1"/>
      <c r="DG185" s="5">
        <f t="shared" si="1386"/>
        <v>0</v>
      </c>
      <c r="DH185" s="1"/>
      <c r="DI185" s="5">
        <f t="shared" si="1387"/>
        <v>0</v>
      </c>
      <c r="DJ185" s="1"/>
      <c r="DK185" s="5">
        <f t="shared" si="1388"/>
        <v>0</v>
      </c>
      <c r="DL185" s="1"/>
      <c r="DM185" s="5">
        <f t="shared" si="1389"/>
        <v>0</v>
      </c>
      <c r="DN185" s="1"/>
      <c r="DO185" s="5">
        <f t="shared" si="1390"/>
        <v>0</v>
      </c>
      <c r="DP185" s="1"/>
      <c r="DQ185" s="5">
        <f t="shared" si="1391"/>
        <v>0</v>
      </c>
      <c r="DR185" s="1"/>
      <c r="DS185" s="5">
        <f t="shared" si="1392"/>
        <v>0</v>
      </c>
      <c r="DT185" s="1"/>
      <c r="DU185" s="5">
        <f t="shared" si="1393"/>
        <v>0</v>
      </c>
      <c r="DV185" s="1"/>
      <c r="DW185" s="5">
        <f t="shared" si="1394"/>
        <v>0</v>
      </c>
      <c r="DX185" s="1"/>
      <c r="DY185" s="5">
        <f t="shared" si="1395"/>
        <v>0</v>
      </c>
      <c r="DZ185" s="1"/>
      <c r="EA185" s="5">
        <f t="shared" si="1396"/>
        <v>0</v>
      </c>
      <c r="EB185" s="1"/>
      <c r="EC185" s="5">
        <f t="shared" si="1397"/>
        <v>0</v>
      </c>
      <c r="ED185" s="5"/>
      <c r="EE185" s="5">
        <f t="shared" si="1336"/>
        <v>0</v>
      </c>
      <c r="EF185" s="107"/>
      <c r="EG185" s="106">
        <f t="shared" si="1201"/>
        <v>0</v>
      </c>
      <c r="EH185" s="108">
        <f t="shared" si="1202"/>
        <v>0</v>
      </c>
      <c r="EI185" s="108">
        <f t="shared" si="1202"/>
        <v>0</v>
      </c>
    </row>
    <row r="186" spans="1:139" s="17" customFormat="1" ht="45" x14ac:dyDescent="0.25">
      <c r="A186" s="1"/>
      <c r="B186" s="19">
        <v>131</v>
      </c>
      <c r="C186" s="8" t="s">
        <v>334</v>
      </c>
      <c r="D186" s="9">
        <v>11480</v>
      </c>
      <c r="E186" s="4">
        <v>1.5</v>
      </c>
      <c r="F186" s="6">
        <v>1</v>
      </c>
      <c r="G186" s="6"/>
      <c r="H186" s="9">
        <v>1.4</v>
      </c>
      <c r="I186" s="9">
        <v>1.68</v>
      </c>
      <c r="J186" s="9">
        <v>2.23</v>
      </c>
      <c r="K186" s="9">
        <v>2.57</v>
      </c>
      <c r="L186" s="1"/>
      <c r="M186" s="5">
        <f t="shared" si="1203"/>
        <v>0</v>
      </c>
      <c r="N186" s="24"/>
      <c r="O186" s="5">
        <f t="shared" si="1339"/>
        <v>0</v>
      </c>
      <c r="P186" s="1"/>
      <c r="Q186" s="5">
        <f t="shared" si="1340"/>
        <v>0</v>
      </c>
      <c r="R186" s="1"/>
      <c r="S186" s="5">
        <f t="shared" si="1341"/>
        <v>0</v>
      </c>
      <c r="T186" s="1"/>
      <c r="U186" s="11">
        <f t="shared" si="1342"/>
        <v>0</v>
      </c>
      <c r="V186" s="1"/>
      <c r="W186" s="5">
        <f t="shared" si="1204"/>
        <v>0</v>
      </c>
      <c r="X186" s="1"/>
      <c r="Y186" s="5">
        <f t="shared" si="1343"/>
        <v>0</v>
      </c>
      <c r="Z186" s="1"/>
      <c r="AA186" s="5">
        <f t="shared" si="1344"/>
        <v>0</v>
      </c>
      <c r="AB186" s="1"/>
      <c r="AC186" s="5">
        <f t="shared" si="1345"/>
        <v>0</v>
      </c>
      <c r="AD186" s="1"/>
      <c r="AE186" s="5">
        <f t="shared" si="1346"/>
        <v>0</v>
      </c>
      <c r="AF186" s="1"/>
      <c r="AG186" s="5">
        <f t="shared" si="1347"/>
        <v>0</v>
      </c>
      <c r="AH186" s="1"/>
      <c r="AI186" s="11">
        <f t="shared" si="1348"/>
        <v>0</v>
      </c>
      <c r="AJ186" s="1"/>
      <c r="AK186" s="5">
        <f t="shared" si="1349"/>
        <v>0</v>
      </c>
      <c r="AL186" s="1"/>
      <c r="AM186" s="5">
        <f t="shared" si="1350"/>
        <v>0</v>
      </c>
      <c r="AN186" s="1"/>
      <c r="AO186" s="5">
        <f t="shared" si="1351"/>
        <v>0</v>
      </c>
      <c r="AP186" s="1"/>
      <c r="AQ186" s="5">
        <f t="shared" si="1352"/>
        <v>0</v>
      </c>
      <c r="AR186" s="1"/>
      <c r="AS186" s="5">
        <f t="shared" si="1353"/>
        <v>0</v>
      </c>
      <c r="AT186" s="1"/>
      <c r="AU186" s="5">
        <f t="shared" si="1354"/>
        <v>0</v>
      </c>
      <c r="AV186" s="1"/>
      <c r="AW186" s="5">
        <f t="shared" si="1355"/>
        <v>0</v>
      </c>
      <c r="AX186" s="1"/>
      <c r="AY186" s="5">
        <f t="shared" si="1356"/>
        <v>0</v>
      </c>
      <c r="AZ186" s="1"/>
      <c r="BA186" s="5">
        <f t="shared" si="1357"/>
        <v>0</v>
      </c>
      <c r="BB186" s="1"/>
      <c r="BC186" s="5">
        <f t="shared" si="1358"/>
        <v>0</v>
      </c>
      <c r="BD186" s="1"/>
      <c r="BE186" s="5">
        <f t="shared" si="1359"/>
        <v>0</v>
      </c>
      <c r="BF186" s="1"/>
      <c r="BG186" s="5">
        <f t="shared" si="1360"/>
        <v>0</v>
      </c>
      <c r="BH186" s="1"/>
      <c r="BI186" s="5">
        <f t="shared" si="1361"/>
        <v>0</v>
      </c>
      <c r="BJ186" s="1"/>
      <c r="BK186" s="5">
        <f t="shared" si="1362"/>
        <v>0</v>
      </c>
      <c r="BL186" s="1"/>
      <c r="BM186" s="5">
        <f t="shared" si="1363"/>
        <v>0</v>
      </c>
      <c r="BN186" s="1"/>
      <c r="BO186" s="5">
        <f t="shared" si="1364"/>
        <v>0</v>
      </c>
      <c r="BP186" s="1"/>
      <c r="BQ186" s="5">
        <f t="shared" si="1365"/>
        <v>0</v>
      </c>
      <c r="BR186" s="1"/>
      <c r="BS186" s="5">
        <f t="shared" si="1366"/>
        <v>0</v>
      </c>
      <c r="BT186" s="1"/>
      <c r="BU186" s="5">
        <f t="shared" si="1367"/>
        <v>0</v>
      </c>
      <c r="BV186" s="1"/>
      <c r="BW186" s="5">
        <f t="shared" si="1368"/>
        <v>0</v>
      </c>
      <c r="BX186" s="1"/>
      <c r="BY186" s="5">
        <f t="shared" si="1369"/>
        <v>0</v>
      </c>
      <c r="BZ186" s="1"/>
      <c r="CA186" s="5">
        <f t="shared" si="1370"/>
        <v>0</v>
      </c>
      <c r="CB186" s="1"/>
      <c r="CC186" s="5">
        <f t="shared" si="1371"/>
        <v>0</v>
      </c>
      <c r="CD186" s="1"/>
      <c r="CE186" s="5">
        <f t="shared" si="1372"/>
        <v>0</v>
      </c>
      <c r="CF186" s="1"/>
      <c r="CG186" s="5">
        <f t="shared" si="1373"/>
        <v>0</v>
      </c>
      <c r="CH186" s="1"/>
      <c r="CI186" s="5">
        <f t="shared" si="1374"/>
        <v>0</v>
      </c>
      <c r="CJ186" s="1"/>
      <c r="CK186" s="5">
        <f t="shared" si="1375"/>
        <v>0</v>
      </c>
      <c r="CL186" s="1"/>
      <c r="CM186" s="5">
        <f t="shared" si="1376"/>
        <v>0</v>
      </c>
      <c r="CN186" s="1"/>
      <c r="CO186" s="5">
        <f t="shared" si="1377"/>
        <v>0</v>
      </c>
      <c r="CP186" s="1"/>
      <c r="CQ186" s="5">
        <f t="shared" si="1378"/>
        <v>0</v>
      </c>
      <c r="CR186" s="1"/>
      <c r="CS186" s="5">
        <f t="shared" si="1379"/>
        <v>0</v>
      </c>
      <c r="CT186" s="1"/>
      <c r="CU186" s="5">
        <f t="shared" si="1380"/>
        <v>0</v>
      </c>
      <c r="CV186" s="1"/>
      <c r="CW186" s="5">
        <f t="shared" si="1381"/>
        <v>0</v>
      </c>
      <c r="CX186" s="1"/>
      <c r="CY186" s="5">
        <f t="shared" si="1382"/>
        <v>0</v>
      </c>
      <c r="CZ186" s="1"/>
      <c r="DA186" s="5">
        <f t="shared" si="1383"/>
        <v>0</v>
      </c>
      <c r="DB186" s="1"/>
      <c r="DC186" s="5">
        <f t="shared" si="1384"/>
        <v>0</v>
      </c>
      <c r="DD186" s="1"/>
      <c r="DE186" s="5">
        <f t="shared" si="1385"/>
        <v>0</v>
      </c>
      <c r="DF186" s="1"/>
      <c r="DG186" s="5">
        <f t="shared" si="1386"/>
        <v>0</v>
      </c>
      <c r="DH186" s="1"/>
      <c r="DI186" s="5">
        <f t="shared" si="1387"/>
        <v>0</v>
      </c>
      <c r="DJ186" s="1"/>
      <c r="DK186" s="5">
        <f t="shared" si="1388"/>
        <v>0</v>
      </c>
      <c r="DL186" s="1"/>
      <c r="DM186" s="5">
        <f t="shared" si="1389"/>
        <v>0</v>
      </c>
      <c r="DN186" s="1"/>
      <c r="DO186" s="5">
        <f t="shared" si="1390"/>
        <v>0</v>
      </c>
      <c r="DP186" s="1"/>
      <c r="DQ186" s="5">
        <f t="shared" si="1391"/>
        <v>0</v>
      </c>
      <c r="DR186" s="1"/>
      <c r="DS186" s="5">
        <f t="shared" si="1392"/>
        <v>0</v>
      </c>
      <c r="DT186" s="1"/>
      <c r="DU186" s="5">
        <f t="shared" si="1393"/>
        <v>0</v>
      </c>
      <c r="DV186" s="1"/>
      <c r="DW186" s="5">
        <f t="shared" si="1394"/>
        <v>0</v>
      </c>
      <c r="DX186" s="1"/>
      <c r="DY186" s="5">
        <f t="shared" si="1395"/>
        <v>0</v>
      </c>
      <c r="DZ186" s="1"/>
      <c r="EA186" s="5">
        <f t="shared" si="1396"/>
        <v>0</v>
      </c>
      <c r="EB186" s="1"/>
      <c r="EC186" s="5">
        <f t="shared" si="1397"/>
        <v>0</v>
      </c>
      <c r="ED186" s="5"/>
      <c r="EE186" s="5">
        <f t="shared" si="1336"/>
        <v>0</v>
      </c>
      <c r="EF186" s="107"/>
      <c r="EG186" s="106">
        <f t="shared" si="1201"/>
        <v>0</v>
      </c>
      <c r="EH186" s="108">
        <f t="shared" si="1202"/>
        <v>0</v>
      </c>
      <c r="EI186" s="108">
        <f t="shared" si="1202"/>
        <v>0</v>
      </c>
    </row>
    <row r="187" spans="1:139" s="17" customFormat="1" ht="75" x14ac:dyDescent="0.25">
      <c r="A187" s="1"/>
      <c r="B187" s="19">
        <v>132</v>
      </c>
      <c r="C187" s="8" t="s">
        <v>335</v>
      </c>
      <c r="D187" s="9">
        <v>11480</v>
      </c>
      <c r="E187" s="4">
        <v>1.8</v>
      </c>
      <c r="F187" s="6">
        <v>1</v>
      </c>
      <c r="G187" s="6"/>
      <c r="H187" s="9">
        <v>1.4</v>
      </c>
      <c r="I187" s="9">
        <v>1.68</v>
      </c>
      <c r="J187" s="9">
        <v>2.23</v>
      </c>
      <c r="K187" s="9">
        <v>2.57</v>
      </c>
      <c r="L187" s="1"/>
      <c r="M187" s="5">
        <f t="shared" si="1203"/>
        <v>0</v>
      </c>
      <c r="N187" s="24"/>
      <c r="O187" s="5">
        <f t="shared" si="1339"/>
        <v>0</v>
      </c>
      <c r="P187" s="1"/>
      <c r="Q187" s="5">
        <f t="shared" si="1340"/>
        <v>0</v>
      </c>
      <c r="R187" s="1"/>
      <c r="S187" s="5">
        <f t="shared" si="1341"/>
        <v>0</v>
      </c>
      <c r="T187" s="1"/>
      <c r="U187" s="11">
        <f t="shared" si="1342"/>
        <v>0</v>
      </c>
      <c r="V187" s="1"/>
      <c r="W187" s="5">
        <f t="shared" si="1204"/>
        <v>0</v>
      </c>
      <c r="X187" s="1"/>
      <c r="Y187" s="5">
        <f t="shared" si="1343"/>
        <v>0</v>
      </c>
      <c r="Z187" s="1"/>
      <c r="AA187" s="5">
        <f t="shared" si="1344"/>
        <v>0</v>
      </c>
      <c r="AB187" s="1"/>
      <c r="AC187" s="5">
        <f t="shared" si="1345"/>
        <v>0</v>
      </c>
      <c r="AD187" s="1"/>
      <c r="AE187" s="5">
        <f t="shared" si="1346"/>
        <v>0</v>
      </c>
      <c r="AF187" s="1"/>
      <c r="AG187" s="5">
        <f t="shared" si="1347"/>
        <v>0</v>
      </c>
      <c r="AH187" s="1"/>
      <c r="AI187" s="11">
        <f t="shared" si="1348"/>
        <v>0</v>
      </c>
      <c r="AJ187" s="1"/>
      <c r="AK187" s="5">
        <f t="shared" si="1349"/>
        <v>0</v>
      </c>
      <c r="AL187" s="1"/>
      <c r="AM187" s="5">
        <f t="shared" si="1350"/>
        <v>0</v>
      </c>
      <c r="AN187" s="1"/>
      <c r="AO187" s="5">
        <f t="shared" si="1351"/>
        <v>0</v>
      </c>
      <c r="AP187" s="1"/>
      <c r="AQ187" s="5">
        <f t="shared" si="1352"/>
        <v>0</v>
      </c>
      <c r="AR187" s="1"/>
      <c r="AS187" s="5">
        <f t="shared" si="1353"/>
        <v>0</v>
      </c>
      <c r="AT187" s="1"/>
      <c r="AU187" s="5">
        <f t="shared" si="1354"/>
        <v>0</v>
      </c>
      <c r="AV187" s="1"/>
      <c r="AW187" s="5">
        <f t="shared" si="1355"/>
        <v>0</v>
      </c>
      <c r="AX187" s="1"/>
      <c r="AY187" s="5">
        <f t="shared" si="1356"/>
        <v>0</v>
      </c>
      <c r="AZ187" s="1"/>
      <c r="BA187" s="5">
        <f t="shared" si="1357"/>
        <v>0</v>
      </c>
      <c r="BB187" s="1"/>
      <c r="BC187" s="5">
        <f t="shared" si="1358"/>
        <v>0</v>
      </c>
      <c r="BD187" s="1"/>
      <c r="BE187" s="5">
        <f t="shared" si="1359"/>
        <v>0</v>
      </c>
      <c r="BF187" s="1"/>
      <c r="BG187" s="5">
        <f t="shared" si="1360"/>
        <v>0</v>
      </c>
      <c r="BH187" s="1"/>
      <c r="BI187" s="5">
        <f t="shared" si="1361"/>
        <v>0</v>
      </c>
      <c r="BJ187" s="1"/>
      <c r="BK187" s="5">
        <f t="shared" si="1362"/>
        <v>0</v>
      </c>
      <c r="BL187" s="1"/>
      <c r="BM187" s="5">
        <f t="shared" si="1363"/>
        <v>0</v>
      </c>
      <c r="BN187" s="1"/>
      <c r="BO187" s="5">
        <f t="shared" si="1364"/>
        <v>0</v>
      </c>
      <c r="BP187" s="1"/>
      <c r="BQ187" s="5">
        <f t="shared" si="1365"/>
        <v>0</v>
      </c>
      <c r="BR187" s="1"/>
      <c r="BS187" s="5">
        <f t="shared" si="1366"/>
        <v>0</v>
      </c>
      <c r="BT187" s="1"/>
      <c r="BU187" s="5">
        <f t="shared" si="1367"/>
        <v>0</v>
      </c>
      <c r="BV187" s="1"/>
      <c r="BW187" s="5">
        <f t="shared" si="1368"/>
        <v>0</v>
      </c>
      <c r="BX187" s="1"/>
      <c r="BY187" s="5">
        <f t="shared" si="1369"/>
        <v>0</v>
      </c>
      <c r="BZ187" s="1"/>
      <c r="CA187" s="5">
        <f t="shared" si="1370"/>
        <v>0</v>
      </c>
      <c r="CB187" s="1"/>
      <c r="CC187" s="5">
        <f t="shared" si="1371"/>
        <v>0</v>
      </c>
      <c r="CD187" s="1"/>
      <c r="CE187" s="5">
        <f t="shared" si="1372"/>
        <v>0</v>
      </c>
      <c r="CF187" s="1"/>
      <c r="CG187" s="5">
        <f t="shared" si="1373"/>
        <v>0</v>
      </c>
      <c r="CH187" s="1"/>
      <c r="CI187" s="5">
        <f t="shared" si="1374"/>
        <v>0</v>
      </c>
      <c r="CJ187" s="1"/>
      <c r="CK187" s="5">
        <f t="shared" si="1375"/>
        <v>0</v>
      </c>
      <c r="CL187" s="1"/>
      <c r="CM187" s="5">
        <f t="shared" si="1376"/>
        <v>0</v>
      </c>
      <c r="CN187" s="1"/>
      <c r="CO187" s="5">
        <f t="shared" si="1377"/>
        <v>0</v>
      </c>
      <c r="CP187" s="1"/>
      <c r="CQ187" s="5">
        <f t="shared" si="1378"/>
        <v>0</v>
      </c>
      <c r="CR187" s="1"/>
      <c r="CS187" s="5">
        <f t="shared" si="1379"/>
        <v>0</v>
      </c>
      <c r="CT187" s="1"/>
      <c r="CU187" s="5">
        <f t="shared" si="1380"/>
        <v>0</v>
      </c>
      <c r="CV187" s="1"/>
      <c r="CW187" s="5">
        <f t="shared" si="1381"/>
        <v>0</v>
      </c>
      <c r="CX187" s="1"/>
      <c r="CY187" s="5">
        <f t="shared" si="1382"/>
        <v>0</v>
      </c>
      <c r="CZ187" s="1"/>
      <c r="DA187" s="5">
        <f t="shared" si="1383"/>
        <v>0</v>
      </c>
      <c r="DB187" s="1"/>
      <c r="DC187" s="5">
        <f t="shared" si="1384"/>
        <v>0</v>
      </c>
      <c r="DD187" s="1"/>
      <c r="DE187" s="5">
        <f t="shared" si="1385"/>
        <v>0</v>
      </c>
      <c r="DF187" s="1"/>
      <c r="DG187" s="5">
        <f t="shared" si="1386"/>
        <v>0</v>
      </c>
      <c r="DH187" s="1"/>
      <c r="DI187" s="5">
        <f t="shared" si="1387"/>
        <v>0</v>
      </c>
      <c r="DJ187" s="1"/>
      <c r="DK187" s="5">
        <f t="shared" si="1388"/>
        <v>0</v>
      </c>
      <c r="DL187" s="1"/>
      <c r="DM187" s="5">
        <f t="shared" si="1389"/>
        <v>0</v>
      </c>
      <c r="DN187" s="1"/>
      <c r="DO187" s="5">
        <f t="shared" si="1390"/>
        <v>0</v>
      </c>
      <c r="DP187" s="1"/>
      <c r="DQ187" s="5">
        <f t="shared" si="1391"/>
        <v>0</v>
      </c>
      <c r="DR187" s="1"/>
      <c r="DS187" s="5">
        <f t="shared" si="1392"/>
        <v>0</v>
      </c>
      <c r="DT187" s="1"/>
      <c r="DU187" s="5">
        <f t="shared" si="1393"/>
        <v>0</v>
      </c>
      <c r="DV187" s="1"/>
      <c r="DW187" s="5">
        <f t="shared" si="1394"/>
        <v>0</v>
      </c>
      <c r="DX187" s="1"/>
      <c r="DY187" s="5">
        <f t="shared" si="1395"/>
        <v>0</v>
      </c>
      <c r="DZ187" s="1"/>
      <c r="EA187" s="5">
        <f t="shared" si="1396"/>
        <v>0</v>
      </c>
      <c r="EB187" s="1"/>
      <c r="EC187" s="5">
        <f t="shared" si="1397"/>
        <v>0</v>
      </c>
      <c r="ED187" s="5"/>
      <c r="EE187" s="5">
        <f t="shared" si="1336"/>
        <v>0</v>
      </c>
      <c r="EF187" s="107"/>
      <c r="EG187" s="106">
        <f t="shared" si="1201"/>
        <v>0</v>
      </c>
      <c r="EH187" s="108">
        <f t="shared" si="1202"/>
        <v>0</v>
      </c>
      <c r="EI187" s="108">
        <f t="shared" si="1202"/>
        <v>0</v>
      </c>
    </row>
    <row r="188" spans="1:139" s="17" customFormat="1" ht="45" x14ac:dyDescent="0.25">
      <c r="A188" s="1"/>
      <c r="B188" s="19">
        <v>133</v>
      </c>
      <c r="C188" s="8" t="s">
        <v>336</v>
      </c>
      <c r="D188" s="9">
        <v>11480</v>
      </c>
      <c r="E188" s="4">
        <v>2.75</v>
      </c>
      <c r="F188" s="6">
        <v>1</v>
      </c>
      <c r="G188" s="6"/>
      <c r="H188" s="9">
        <v>1.4</v>
      </c>
      <c r="I188" s="9">
        <v>1.68</v>
      </c>
      <c r="J188" s="9">
        <v>2.23</v>
      </c>
      <c r="K188" s="9">
        <v>2.57</v>
      </c>
      <c r="L188" s="1"/>
      <c r="M188" s="5">
        <f t="shared" si="1203"/>
        <v>0</v>
      </c>
      <c r="N188" s="24"/>
      <c r="O188" s="5">
        <f t="shared" si="1339"/>
        <v>0</v>
      </c>
      <c r="P188" s="1"/>
      <c r="Q188" s="5">
        <f t="shared" si="1340"/>
        <v>0</v>
      </c>
      <c r="R188" s="1"/>
      <c r="S188" s="5">
        <f t="shared" si="1341"/>
        <v>0</v>
      </c>
      <c r="T188" s="1"/>
      <c r="U188" s="11">
        <f t="shared" si="1342"/>
        <v>0</v>
      </c>
      <c r="V188" s="1"/>
      <c r="W188" s="5">
        <f t="shared" si="1204"/>
        <v>0</v>
      </c>
      <c r="X188" s="1"/>
      <c r="Y188" s="5">
        <f t="shared" si="1343"/>
        <v>0</v>
      </c>
      <c r="Z188" s="1"/>
      <c r="AA188" s="5">
        <f t="shared" si="1344"/>
        <v>0</v>
      </c>
      <c r="AB188" s="1"/>
      <c r="AC188" s="5">
        <f t="shared" si="1345"/>
        <v>0</v>
      </c>
      <c r="AD188" s="1"/>
      <c r="AE188" s="5">
        <f t="shared" si="1346"/>
        <v>0</v>
      </c>
      <c r="AF188" s="1"/>
      <c r="AG188" s="5">
        <f t="shared" si="1347"/>
        <v>0</v>
      </c>
      <c r="AH188" s="1"/>
      <c r="AI188" s="11">
        <f t="shared" si="1348"/>
        <v>0</v>
      </c>
      <c r="AJ188" s="1"/>
      <c r="AK188" s="5">
        <f t="shared" si="1349"/>
        <v>0</v>
      </c>
      <c r="AL188" s="1"/>
      <c r="AM188" s="5">
        <f t="shared" si="1350"/>
        <v>0</v>
      </c>
      <c r="AN188" s="1"/>
      <c r="AO188" s="5">
        <f t="shared" si="1351"/>
        <v>0</v>
      </c>
      <c r="AP188" s="1"/>
      <c r="AQ188" s="5">
        <f t="shared" si="1352"/>
        <v>0</v>
      </c>
      <c r="AR188" s="1"/>
      <c r="AS188" s="5">
        <f t="shared" si="1353"/>
        <v>0</v>
      </c>
      <c r="AT188" s="1"/>
      <c r="AU188" s="5">
        <f t="shared" si="1354"/>
        <v>0</v>
      </c>
      <c r="AV188" s="1"/>
      <c r="AW188" s="5">
        <f t="shared" si="1355"/>
        <v>0</v>
      </c>
      <c r="AX188" s="1"/>
      <c r="AY188" s="5">
        <f t="shared" si="1356"/>
        <v>0</v>
      </c>
      <c r="AZ188" s="1"/>
      <c r="BA188" s="5">
        <f t="shared" si="1357"/>
        <v>0</v>
      </c>
      <c r="BB188" s="1"/>
      <c r="BC188" s="5">
        <f t="shared" si="1358"/>
        <v>0</v>
      </c>
      <c r="BD188" s="1"/>
      <c r="BE188" s="5">
        <f t="shared" si="1359"/>
        <v>0</v>
      </c>
      <c r="BF188" s="1"/>
      <c r="BG188" s="5">
        <f t="shared" si="1360"/>
        <v>0</v>
      </c>
      <c r="BH188" s="1"/>
      <c r="BI188" s="5">
        <f t="shared" si="1361"/>
        <v>0</v>
      </c>
      <c r="BJ188" s="1"/>
      <c r="BK188" s="5">
        <f t="shared" si="1362"/>
        <v>0</v>
      </c>
      <c r="BL188" s="1"/>
      <c r="BM188" s="5">
        <f t="shared" si="1363"/>
        <v>0</v>
      </c>
      <c r="BN188" s="1"/>
      <c r="BO188" s="5">
        <f t="shared" si="1364"/>
        <v>0</v>
      </c>
      <c r="BP188" s="1"/>
      <c r="BQ188" s="5">
        <f t="shared" si="1365"/>
        <v>0</v>
      </c>
      <c r="BR188" s="1"/>
      <c r="BS188" s="5">
        <f t="shared" si="1366"/>
        <v>0</v>
      </c>
      <c r="BT188" s="1"/>
      <c r="BU188" s="5">
        <f t="shared" si="1367"/>
        <v>0</v>
      </c>
      <c r="BV188" s="1"/>
      <c r="BW188" s="5">
        <f t="shared" si="1368"/>
        <v>0</v>
      </c>
      <c r="BX188" s="1"/>
      <c r="BY188" s="5">
        <f t="shared" si="1369"/>
        <v>0</v>
      </c>
      <c r="BZ188" s="1"/>
      <c r="CA188" s="5">
        <f t="shared" si="1370"/>
        <v>0</v>
      </c>
      <c r="CB188" s="1"/>
      <c r="CC188" s="5">
        <f t="shared" si="1371"/>
        <v>0</v>
      </c>
      <c r="CD188" s="1"/>
      <c r="CE188" s="5">
        <f t="shared" si="1372"/>
        <v>0</v>
      </c>
      <c r="CF188" s="1"/>
      <c r="CG188" s="5">
        <f t="shared" si="1373"/>
        <v>0</v>
      </c>
      <c r="CH188" s="1"/>
      <c r="CI188" s="5">
        <f t="shared" si="1374"/>
        <v>0</v>
      </c>
      <c r="CJ188" s="1"/>
      <c r="CK188" s="5">
        <f t="shared" si="1375"/>
        <v>0</v>
      </c>
      <c r="CL188" s="1"/>
      <c r="CM188" s="5">
        <f t="shared" si="1376"/>
        <v>0</v>
      </c>
      <c r="CN188" s="1"/>
      <c r="CO188" s="5">
        <f t="shared" si="1377"/>
        <v>0</v>
      </c>
      <c r="CP188" s="1"/>
      <c r="CQ188" s="5">
        <f t="shared" si="1378"/>
        <v>0</v>
      </c>
      <c r="CR188" s="1"/>
      <c r="CS188" s="5">
        <f t="shared" si="1379"/>
        <v>0</v>
      </c>
      <c r="CT188" s="1"/>
      <c r="CU188" s="5">
        <f t="shared" si="1380"/>
        <v>0</v>
      </c>
      <c r="CV188" s="1"/>
      <c r="CW188" s="5">
        <f t="shared" si="1381"/>
        <v>0</v>
      </c>
      <c r="CX188" s="1"/>
      <c r="CY188" s="5">
        <f t="shared" si="1382"/>
        <v>0</v>
      </c>
      <c r="CZ188" s="1"/>
      <c r="DA188" s="5">
        <f t="shared" si="1383"/>
        <v>0</v>
      </c>
      <c r="DB188" s="1"/>
      <c r="DC188" s="5">
        <f t="shared" si="1384"/>
        <v>0</v>
      </c>
      <c r="DD188" s="1"/>
      <c r="DE188" s="5">
        <f t="shared" si="1385"/>
        <v>0</v>
      </c>
      <c r="DF188" s="1"/>
      <c r="DG188" s="5">
        <f t="shared" si="1386"/>
        <v>0</v>
      </c>
      <c r="DH188" s="1"/>
      <c r="DI188" s="5">
        <f t="shared" si="1387"/>
        <v>0</v>
      </c>
      <c r="DJ188" s="1"/>
      <c r="DK188" s="5">
        <f t="shared" si="1388"/>
        <v>0</v>
      </c>
      <c r="DL188" s="1"/>
      <c r="DM188" s="5">
        <f t="shared" si="1389"/>
        <v>0</v>
      </c>
      <c r="DN188" s="1"/>
      <c r="DO188" s="5">
        <f t="shared" si="1390"/>
        <v>0</v>
      </c>
      <c r="DP188" s="1"/>
      <c r="DQ188" s="5">
        <f t="shared" si="1391"/>
        <v>0</v>
      </c>
      <c r="DR188" s="1"/>
      <c r="DS188" s="5">
        <f t="shared" si="1392"/>
        <v>0</v>
      </c>
      <c r="DT188" s="1"/>
      <c r="DU188" s="5">
        <f t="shared" si="1393"/>
        <v>0</v>
      </c>
      <c r="DV188" s="1"/>
      <c r="DW188" s="5">
        <f t="shared" si="1394"/>
        <v>0</v>
      </c>
      <c r="DX188" s="1"/>
      <c r="DY188" s="5">
        <f t="shared" si="1395"/>
        <v>0</v>
      </c>
      <c r="DZ188" s="1"/>
      <c r="EA188" s="5">
        <f t="shared" si="1396"/>
        <v>0</v>
      </c>
      <c r="EB188" s="1"/>
      <c r="EC188" s="5">
        <f t="shared" si="1397"/>
        <v>0</v>
      </c>
      <c r="ED188" s="5"/>
      <c r="EE188" s="5">
        <f t="shared" si="1336"/>
        <v>0</v>
      </c>
      <c r="EF188" s="107"/>
      <c r="EG188" s="106">
        <f t="shared" si="1201"/>
        <v>0</v>
      </c>
      <c r="EH188" s="108">
        <f t="shared" si="1202"/>
        <v>0</v>
      </c>
      <c r="EI188" s="108">
        <f t="shared" si="1202"/>
        <v>0</v>
      </c>
    </row>
    <row r="189" spans="1:139" s="17" customFormat="1" ht="60" x14ac:dyDescent="0.25">
      <c r="A189" s="1"/>
      <c r="B189" s="19">
        <v>134</v>
      </c>
      <c r="C189" s="8" t="s">
        <v>337</v>
      </c>
      <c r="D189" s="9">
        <v>11480</v>
      </c>
      <c r="E189" s="4">
        <v>2.35</v>
      </c>
      <c r="F189" s="6">
        <v>1</v>
      </c>
      <c r="G189" s="6"/>
      <c r="H189" s="9">
        <v>1.4</v>
      </c>
      <c r="I189" s="9">
        <v>1.68</v>
      </c>
      <c r="J189" s="9">
        <v>2.23</v>
      </c>
      <c r="K189" s="9">
        <v>2.57</v>
      </c>
      <c r="L189" s="1"/>
      <c r="M189" s="5">
        <f t="shared" si="1203"/>
        <v>0</v>
      </c>
      <c r="N189" s="24"/>
      <c r="O189" s="5">
        <f t="shared" si="1339"/>
        <v>0</v>
      </c>
      <c r="P189" s="1"/>
      <c r="Q189" s="5">
        <f t="shared" si="1340"/>
        <v>0</v>
      </c>
      <c r="R189" s="1"/>
      <c r="S189" s="5">
        <f t="shared" si="1341"/>
        <v>0</v>
      </c>
      <c r="T189" s="1"/>
      <c r="U189" s="11">
        <f t="shared" si="1342"/>
        <v>0</v>
      </c>
      <c r="V189" s="1"/>
      <c r="W189" s="5">
        <f t="shared" si="1204"/>
        <v>0</v>
      </c>
      <c r="X189" s="1"/>
      <c r="Y189" s="5">
        <f t="shared" si="1343"/>
        <v>0</v>
      </c>
      <c r="Z189" s="1"/>
      <c r="AA189" s="5">
        <f t="shared" si="1344"/>
        <v>0</v>
      </c>
      <c r="AB189" s="1"/>
      <c r="AC189" s="5">
        <f t="shared" si="1345"/>
        <v>0</v>
      </c>
      <c r="AD189" s="1"/>
      <c r="AE189" s="5">
        <f t="shared" si="1346"/>
        <v>0</v>
      </c>
      <c r="AF189" s="1"/>
      <c r="AG189" s="5">
        <f t="shared" si="1347"/>
        <v>0</v>
      </c>
      <c r="AH189" s="1"/>
      <c r="AI189" s="11">
        <f t="shared" si="1348"/>
        <v>0</v>
      </c>
      <c r="AJ189" s="1"/>
      <c r="AK189" s="5">
        <f t="shared" si="1349"/>
        <v>0</v>
      </c>
      <c r="AL189" s="1"/>
      <c r="AM189" s="5">
        <f t="shared" si="1350"/>
        <v>0</v>
      </c>
      <c r="AN189" s="1"/>
      <c r="AO189" s="5">
        <f t="shared" si="1351"/>
        <v>0</v>
      </c>
      <c r="AP189" s="1"/>
      <c r="AQ189" s="5">
        <f t="shared" si="1352"/>
        <v>0</v>
      </c>
      <c r="AR189" s="1"/>
      <c r="AS189" s="5">
        <f t="shared" si="1353"/>
        <v>0</v>
      </c>
      <c r="AT189" s="1"/>
      <c r="AU189" s="5">
        <f t="shared" si="1354"/>
        <v>0</v>
      </c>
      <c r="AV189" s="1"/>
      <c r="AW189" s="5">
        <f t="shared" si="1355"/>
        <v>0</v>
      </c>
      <c r="AX189" s="1"/>
      <c r="AY189" s="5">
        <f t="shared" si="1356"/>
        <v>0</v>
      </c>
      <c r="AZ189" s="1"/>
      <c r="BA189" s="5">
        <f t="shared" si="1357"/>
        <v>0</v>
      </c>
      <c r="BB189" s="1"/>
      <c r="BC189" s="5">
        <f t="shared" si="1358"/>
        <v>0</v>
      </c>
      <c r="BD189" s="1"/>
      <c r="BE189" s="5">
        <f t="shared" si="1359"/>
        <v>0</v>
      </c>
      <c r="BF189" s="1"/>
      <c r="BG189" s="5">
        <f t="shared" si="1360"/>
        <v>0</v>
      </c>
      <c r="BH189" s="1"/>
      <c r="BI189" s="5">
        <f t="shared" si="1361"/>
        <v>0</v>
      </c>
      <c r="BJ189" s="1"/>
      <c r="BK189" s="5">
        <f t="shared" si="1362"/>
        <v>0</v>
      </c>
      <c r="BL189" s="1"/>
      <c r="BM189" s="5">
        <f t="shared" si="1363"/>
        <v>0</v>
      </c>
      <c r="BN189" s="1"/>
      <c r="BO189" s="5">
        <f t="shared" si="1364"/>
        <v>0</v>
      </c>
      <c r="BP189" s="1"/>
      <c r="BQ189" s="5">
        <f t="shared" si="1365"/>
        <v>0</v>
      </c>
      <c r="BR189" s="1"/>
      <c r="BS189" s="5">
        <f t="shared" si="1366"/>
        <v>0</v>
      </c>
      <c r="BT189" s="1"/>
      <c r="BU189" s="5">
        <f t="shared" si="1367"/>
        <v>0</v>
      </c>
      <c r="BV189" s="1"/>
      <c r="BW189" s="5">
        <f t="shared" si="1368"/>
        <v>0</v>
      </c>
      <c r="BX189" s="1"/>
      <c r="BY189" s="5">
        <f t="shared" si="1369"/>
        <v>0</v>
      </c>
      <c r="BZ189" s="1"/>
      <c r="CA189" s="5">
        <f t="shared" si="1370"/>
        <v>0</v>
      </c>
      <c r="CB189" s="1"/>
      <c r="CC189" s="5">
        <f t="shared" si="1371"/>
        <v>0</v>
      </c>
      <c r="CD189" s="1"/>
      <c r="CE189" s="5">
        <f t="shared" si="1372"/>
        <v>0</v>
      </c>
      <c r="CF189" s="1"/>
      <c r="CG189" s="5">
        <f t="shared" si="1373"/>
        <v>0</v>
      </c>
      <c r="CH189" s="1"/>
      <c r="CI189" s="5">
        <f t="shared" si="1374"/>
        <v>0</v>
      </c>
      <c r="CJ189" s="1"/>
      <c r="CK189" s="5">
        <f t="shared" si="1375"/>
        <v>0</v>
      </c>
      <c r="CL189" s="1"/>
      <c r="CM189" s="5">
        <f t="shared" si="1376"/>
        <v>0</v>
      </c>
      <c r="CN189" s="1"/>
      <c r="CO189" s="5">
        <f t="shared" si="1377"/>
        <v>0</v>
      </c>
      <c r="CP189" s="1"/>
      <c r="CQ189" s="5">
        <f t="shared" si="1378"/>
        <v>0</v>
      </c>
      <c r="CR189" s="1"/>
      <c r="CS189" s="5">
        <f t="shared" si="1379"/>
        <v>0</v>
      </c>
      <c r="CT189" s="1"/>
      <c r="CU189" s="5">
        <f t="shared" si="1380"/>
        <v>0</v>
      </c>
      <c r="CV189" s="1"/>
      <c r="CW189" s="5">
        <f t="shared" si="1381"/>
        <v>0</v>
      </c>
      <c r="CX189" s="1"/>
      <c r="CY189" s="5">
        <f t="shared" si="1382"/>
        <v>0</v>
      </c>
      <c r="CZ189" s="1"/>
      <c r="DA189" s="5">
        <f t="shared" si="1383"/>
        <v>0</v>
      </c>
      <c r="DB189" s="1"/>
      <c r="DC189" s="5">
        <f t="shared" si="1384"/>
        <v>0</v>
      </c>
      <c r="DD189" s="1"/>
      <c r="DE189" s="5">
        <f t="shared" si="1385"/>
        <v>0</v>
      </c>
      <c r="DF189" s="1"/>
      <c r="DG189" s="5">
        <f t="shared" si="1386"/>
        <v>0</v>
      </c>
      <c r="DH189" s="1"/>
      <c r="DI189" s="5">
        <f t="shared" si="1387"/>
        <v>0</v>
      </c>
      <c r="DJ189" s="1"/>
      <c r="DK189" s="5">
        <f t="shared" si="1388"/>
        <v>0</v>
      </c>
      <c r="DL189" s="1"/>
      <c r="DM189" s="5">
        <f t="shared" si="1389"/>
        <v>0</v>
      </c>
      <c r="DN189" s="1"/>
      <c r="DO189" s="5">
        <f t="shared" si="1390"/>
        <v>0</v>
      </c>
      <c r="DP189" s="1"/>
      <c r="DQ189" s="5">
        <f t="shared" si="1391"/>
        <v>0</v>
      </c>
      <c r="DR189" s="1"/>
      <c r="DS189" s="5">
        <f t="shared" si="1392"/>
        <v>0</v>
      </c>
      <c r="DT189" s="1"/>
      <c r="DU189" s="5">
        <f t="shared" si="1393"/>
        <v>0</v>
      </c>
      <c r="DV189" s="1"/>
      <c r="DW189" s="5">
        <f t="shared" si="1394"/>
        <v>0</v>
      </c>
      <c r="DX189" s="1"/>
      <c r="DY189" s="5">
        <f t="shared" si="1395"/>
        <v>0</v>
      </c>
      <c r="DZ189" s="1"/>
      <c r="EA189" s="5">
        <f t="shared" si="1396"/>
        <v>0</v>
      </c>
      <c r="EB189" s="1"/>
      <c r="EC189" s="5">
        <f t="shared" si="1397"/>
        <v>0</v>
      </c>
      <c r="ED189" s="5"/>
      <c r="EE189" s="5">
        <f t="shared" si="1336"/>
        <v>0</v>
      </c>
      <c r="EF189" s="107"/>
      <c r="EG189" s="106">
        <f t="shared" si="1201"/>
        <v>0</v>
      </c>
      <c r="EH189" s="108">
        <f t="shared" si="1202"/>
        <v>0</v>
      </c>
      <c r="EI189" s="108">
        <f t="shared" si="1202"/>
        <v>0</v>
      </c>
    </row>
    <row r="190" spans="1:139" s="109" customFormat="1" ht="15" customHeight="1" x14ac:dyDescent="0.2">
      <c r="A190" s="72" t="s">
        <v>350</v>
      </c>
      <c r="B190" s="73"/>
      <c r="C190" s="57" t="s">
        <v>338</v>
      </c>
      <c r="D190" s="3"/>
      <c r="E190" s="3"/>
      <c r="F190" s="3"/>
      <c r="G190" s="7"/>
      <c r="H190" s="3"/>
      <c r="I190" s="3"/>
      <c r="J190" s="3"/>
      <c r="K190" s="3"/>
      <c r="L190" s="25">
        <f t="shared" ref="L190:BW190" si="1398">SUM(L13,L14,L28,L30,L32,L35,L37,L39,L43,L46,L48,L51,L62,L66,L69,L72,L75,L77,L82,L101,L108,L115,L118,L120,L122,L126,L128,L130,L132,L137,L144,L151,L160,L162,L166,L171,L177)</f>
        <v>715</v>
      </c>
      <c r="M190" s="25">
        <f t="shared" si="1398"/>
        <v>42706871.984000012</v>
      </c>
      <c r="N190" s="25">
        <f t="shared" si="1398"/>
        <v>615</v>
      </c>
      <c r="O190" s="25">
        <f t="shared" si="1398"/>
        <v>6395691.6799999997</v>
      </c>
      <c r="P190" s="25">
        <f t="shared" si="1398"/>
        <v>2244</v>
      </c>
      <c r="Q190" s="25">
        <f t="shared" si="1398"/>
        <v>88163598.879999995</v>
      </c>
      <c r="R190" s="25">
        <f t="shared" si="1398"/>
        <v>1301</v>
      </c>
      <c r="S190" s="25">
        <f t="shared" si="1398"/>
        <v>54087570.902399987</v>
      </c>
      <c r="T190" s="58">
        <f t="shared" si="1398"/>
        <v>636</v>
      </c>
      <c r="U190" s="58">
        <f t="shared" si="1398"/>
        <v>20486014.079999998</v>
      </c>
      <c r="V190" s="25">
        <f t="shared" si="1398"/>
        <v>2000</v>
      </c>
      <c r="W190" s="25">
        <f t="shared" si="1398"/>
        <v>34858319.719999999</v>
      </c>
      <c r="X190" s="25">
        <f t="shared" si="1398"/>
        <v>1385</v>
      </c>
      <c r="Y190" s="25">
        <f t="shared" si="1398"/>
        <v>20005461.280000009</v>
      </c>
      <c r="Z190" s="26">
        <f t="shared" si="1398"/>
        <v>1830</v>
      </c>
      <c r="AA190" s="25">
        <f t="shared" si="1398"/>
        <v>26681448.640000001</v>
      </c>
      <c r="AB190" s="25">
        <f t="shared" si="1398"/>
        <v>550</v>
      </c>
      <c r="AC190" s="25">
        <f t="shared" si="1398"/>
        <v>9989198.0159999989</v>
      </c>
      <c r="AD190" s="25">
        <f t="shared" si="1398"/>
        <v>700</v>
      </c>
      <c r="AE190" s="25">
        <f t="shared" si="1398"/>
        <v>12039882.355200002</v>
      </c>
      <c r="AF190" s="25">
        <f t="shared" si="1398"/>
        <v>2400</v>
      </c>
      <c r="AG190" s="25">
        <f t="shared" si="1398"/>
        <v>48570001.871999994</v>
      </c>
      <c r="AH190" s="58">
        <f t="shared" si="1398"/>
        <v>111</v>
      </c>
      <c r="AI190" s="58">
        <f t="shared" si="1398"/>
        <v>1602956.9919999999</v>
      </c>
      <c r="AJ190" s="25">
        <f t="shared" si="1398"/>
        <v>240</v>
      </c>
      <c r="AK190" s="25">
        <f t="shared" si="1398"/>
        <v>4082288</v>
      </c>
      <c r="AL190" s="25">
        <f t="shared" si="1398"/>
        <v>0</v>
      </c>
      <c r="AM190" s="25">
        <f t="shared" si="1398"/>
        <v>0</v>
      </c>
      <c r="AN190" s="25">
        <f t="shared" si="1398"/>
        <v>430</v>
      </c>
      <c r="AO190" s="25">
        <f t="shared" si="1398"/>
        <v>6065572.7999999998</v>
      </c>
      <c r="AP190" s="25">
        <f t="shared" si="1398"/>
        <v>493</v>
      </c>
      <c r="AQ190" s="25">
        <f t="shared" si="1398"/>
        <v>6463033.3600000003</v>
      </c>
      <c r="AR190" s="25">
        <f t="shared" si="1398"/>
        <v>438</v>
      </c>
      <c r="AS190" s="25">
        <f t="shared" si="1398"/>
        <v>5652200.96</v>
      </c>
      <c r="AT190" s="25">
        <f t="shared" si="1398"/>
        <v>2262</v>
      </c>
      <c r="AU190" s="25">
        <f t="shared" si="1398"/>
        <v>36057049.839999996</v>
      </c>
      <c r="AV190" s="25">
        <f t="shared" si="1398"/>
        <v>4084</v>
      </c>
      <c r="AW190" s="25">
        <f t="shared" si="1398"/>
        <v>57106419.66399999</v>
      </c>
      <c r="AX190" s="25">
        <f t="shared" si="1398"/>
        <v>2003</v>
      </c>
      <c r="AY190" s="25">
        <f t="shared" si="1398"/>
        <v>29099834.624000002</v>
      </c>
      <c r="AZ190" s="25">
        <f t="shared" si="1398"/>
        <v>1800</v>
      </c>
      <c r="BA190" s="25">
        <f t="shared" si="1398"/>
        <v>24559333.903999995</v>
      </c>
      <c r="BB190" s="25">
        <f t="shared" si="1398"/>
        <v>1250</v>
      </c>
      <c r="BC190" s="25">
        <f t="shared" si="1398"/>
        <v>17700350.752</v>
      </c>
      <c r="BD190" s="25">
        <f t="shared" si="1398"/>
        <v>3432</v>
      </c>
      <c r="BE190" s="25">
        <f t="shared" si="1398"/>
        <v>49101374.335999995</v>
      </c>
      <c r="BF190" s="25">
        <f t="shared" si="1398"/>
        <v>870</v>
      </c>
      <c r="BG190" s="25">
        <f t="shared" si="1398"/>
        <v>12001605.279999997</v>
      </c>
      <c r="BH190" s="25">
        <f t="shared" si="1398"/>
        <v>1860</v>
      </c>
      <c r="BI190" s="25">
        <f t="shared" si="1398"/>
        <v>27069555.295999996</v>
      </c>
      <c r="BJ190" s="25">
        <f t="shared" si="1398"/>
        <v>990</v>
      </c>
      <c r="BK190" s="25">
        <f t="shared" si="1398"/>
        <v>11433460.08</v>
      </c>
      <c r="BL190" s="25">
        <f t="shared" si="1398"/>
        <v>1800</v>
      </c>
      <c r="BM190" s="25">
        <f t="shared" si="1398"/>
        <v>25000638.879999992</v>
      </c>
      <c r="BN190" s="25">
        <f t="shared" si="1398"/>
        <v>772</v>
      </c>
      <c r="BO190" s="25">
        <f t="shared" si="1398"/>
        <v>8602859.4399999995</v>
      </c>
      <c r="BP190" s="25">
        <f t="shared" si="1398"/>
        <v>900</v>
      </c>
      <c r="BQ190" s="25">
        <f t="shared" si="1398"/>
        <v>11422370.4</v>
      </c>
      <c r="BR190" s="25">
        <f t="shared" si="1398"/>
        <v>210</v>
      </c>
      <c r="BS190" s="25">
        <f t="shared" si="1398"/>
        <v>2935229.3599999994</v>
      </c>
      <c r="BT190" s="25">
        <f t="shared" si="1398"/>
        <v>300</v>
      </c>
      <c r="BU190" s="25">
        <f t="shared" si="1398"/>
        <v>3956058.5120000001</v>
      </c>
      <c r="BV190" s="25">
        <f t="shared" si="1398"/>
        <v>500</v>
      </c>
      <c r="BW190" s="25">
        <f t="shared" si="1398"/>
        <v>7033203.6319999993</v>
      </c>
      <c r="BX190" s="25">
        <f t="shared" ref="BX190:EI190" si="1399">SUM(BX13,BX14,BX28,BX30,BX32,BX35,BX37,BX39,BX43,BX46,BX48,BX51,BX62,BX66,BX69,BX72,BX75,BX77,BX82,BX101,BX108,BX115,BX118,BX120,BX122,BX126,BX128,BX130,BX132,BX137,BX144,BX151,BX160,BX162,BX166,BX171,BX177)</f>
        <v>500</v>
      </c>
      <c r="BY190" s="25">
        <f t="shared" si="1399"/>
        <v>7516713.6799999988</v>
      </c>
      <c r="BZ190" s="25">
        <f t="shared" si="1399"/>
        <v>694</v>
      </c>
      <c r="CA190" s="25">
        <f t="shared" si="1399"/>
        <v>9848246.5759999994</v>
      </c>
      <c r="CB190" s="25">
        <f t="shared" si="1399"/>
        <v>790</v>
      </c>
      <c r="CC190" s="25">
        <f t="shared" si="1399"/>
        <v>11458050.239999998</v>
      </c>
      <c r="CD190" s="25">
        <f t="shared" si="1399"/>
        <v>1140</v>
      </c>
      <c r="CE190" s="25">
        <f t="shared" si="1399"/>
        <v>16174025.056000002</v>
      </c>
      <c r="CF190" s="25">
        <f t="shared" si="1399"/>
        <v>2000</v>
      </c>
      <c r="CG190" s="25">
        <f t="shared" si="1399"/>
        <v>28627446.399999999</v>
      </c>
      <c r="CH190" s="25">
        <f t="shared" si="1399"/>
        <v>1770</v>
      </c>
      <c r="CI190" s="25">
        <f t="shared" si="1399"/>
        <v>30549734.7456</v>
      </c>
      <c r="CJ190" s="25">
        <f t="shared" si="1399"/>
        <v>1240</v>
      </c>
      <c r="CK190" s="25">
        <f t="shared" si="1399"/>
        <v>21304027.4496</v>
      </c>
      <c r="CL190" s="25">
        <f t="shared" si="1399"/>
        <v>613</v>
      </c>
      <c r="CM190" s="25">
        <f t="shared" si="1399"/>
        <v>10580056.1664</v>
      </c>
      <c r="CN190" s="25">
        <f t="shared" si="1399"/>
        <v>1780</v>
      </c>
      <c r="CO190" s="25">
        <f t="shared" si="1399"/>
        <v>30197989.382399999</v>
      </c>
      <c r="CP190" s="25">
        <f t="shared" si="1399"/>
        <v>841</v>
      </c>
      <c r="CQ190" s="25">
        <f t="shared" si="1399"/>
        <v>16128637.727999998</v>
      </c>
      <c r="CR190" s="25">
        <f t="shared" si="1399"/>
        <v>490</v>
      </c>
      <c r="CS190" s="25">
        <f t="shared" si="1399"/>
        <v>8532303.3599999994</v>
      </c>
      <c r="CT190" s="25">
        <f t="shared" si="1399"/>
        <v>875</v>
      </c>
      <c r="CU190" s="25">
        <f t="shared" si="1399"/>
        <v>15584491.238399999</v>
      </c>
      <c r="CV190" s="25">
        <f t="shared" si="1399"/>
        <v>310</v>
      </c>
      <c r="CW190" s="25">
        <f t="shared" si="1399"/>
        <v>5349815.9232000001</v>
      </c>
      <c r="CX190" s="25">
        <f t="shared" si="1399"/>
        <v>2300</v>
      </c>
      <c r="CY190" s="25">
        <f t="shared" si="1399"/>
        <v>40479106.348799989</v>
      </c>
      <c r="CZ190" s="25">
        <f t="shared" si="1399"/>
        <v>465</v>
      </c>
      <c r="DA190" s="25">
        <f t="shared" si="1399"/>
        <v>8236874.2847999996</v>
      </c>
      <c r="DB190" s="25">
        <f t="shared" si="1399"/>
        <v>525</v>
      </c>
      <c r="DC190" s="25">
        <f t="shared" si="1399"/>
        <v>9529795.9679999985</v>
      </c>
      <c r="DD190" s="25">
        <f t="shared" si="1399"/>
        <v>2000</v>
      </c>
      <c r="DE190" s="25">
        <f t="shared" si="1399"/>
        <v>34981286.592</v>
      </c>
      <c r="DF190" s="25">
        <f t="shared" si="1399"/>
        <v>800</v>
      </c>
      <c r="DG190" s="25">
        <f t="shared" si="1399"/>
        <v>13418898.528000001</v>
      </c>
      <c r="DH190" s="25">
        <f t="shared" si="1399"/>
        <v>1930</v>
      </c>
      <c r="DI190" s="25">
        <f t="shared" si="1399"/>
        <v>33314093.030400004</v>
      </c>
      <c r="DJ190" s="25">
        <f t="shared" si="1399"/>
        <v>610</v>
      </c>
      <c r="DK190" s="25">
        <f t="shared" si="1399"/>
        <v>10720036.8576</v>
      </c>
      <c r="DL190" s="25">
        <f t="shared" si="1399"/>
        <v>245</v>
      </c>
      <c r="DM190" s="25">
        <f t="shared" si="1399"/>
        <v>4343027.2703999998</v>
      </c>
      <c r="DN190" s="25">
        <f t="shared" si="1399"/>
        <v>170</v>
      </c>
      <c r="DO190" s="25">
        <f t="shared" si="1399"/>
        <v>3171725.6256000004</v>
      </c>
      <c r="DP190" s="25">
        <f t="shared" si="1399"/>
        <v>85</v>
      </c>
      <c r="DQ190" s="25">
        <f t="shared" si="1399"/>
        <v>1515718.176</v>
      </c>
      <c r="DR190" s="25">
        <f t="shared" si="1399"/>
        <v>15</v>
      </c>
      <c r="DS190" s="25">
        <f t="shared" si="1399"/>
        <v>324305.86719999998</v>
      </c>
      <c r="DT190" s="25">
        <f t="shared" si="1399"/>
        <v>200</v>
      </c>
      <c r="DU190" s="25">
        <f t="shared" si="1399"/>
        <v>5885437.1352000004</v>
      </c>
      <c r="DV190" s="25">
        <f t="shared" si="1399"/>
        <v>0</v>
      </c>
      <c r="DW190" s="25">
        <f t="shared" si="1399"/>
        <v>0</v>
      </c>
      <c r="DX190" s="25">
        <f t="shared" si="1399"/>
        <v>70</v>
      </c>
      <c r="DY190" s="25">
        <f t="shared" si="1399"/>
        <v>993699.61599999992</v>
      </c>
      <c r="DZ190" s="25">
        <f t="shared" si="1399"/>
        <v>215</v>
      </c>
      <c r="EA190" s="25">
        <f t="shared" si="1399"/>
        <v>3119125.1839999999</v>
      </c>
      <c r="EB190" s="25">
        <f t="shared" si="1399"/>
        <v>20</v>
      </c>
      <c r="EC190" s="25">
        <f t="shared" si="1399"/>
        <v>501446.39999999997</v>
      </c>
      <c r="ED190" s="58">
        <f t="shared" si="1399"/>
        <v>101</v>
      </c>
      <c r="EE190" s="58">
        <f t="shared" si="1399"/>
        <v>5228928.7679999992</v>
      </c>
      <c r="EF190" s="111">
        <f t="shared" si="1399"/>
        <v>2246</v>
      </c>
      <c r="EG190" s="111">
        <f t="shared" si="1399"/>
        <v>54909987.999999993</v>
      </c>
      <c r="EH190" s="112">
        <f t="shared" si="1399"/>
        <v>64161</v>
      </c>
      <c r="EI190" s="113">
        <f t="shared" si="1399"/>
        <v>1153454487.1191998</v>
      </c>
    </row>
    <row r="191" spans="1:139" s="20" customFormat="1" ht="15" hidden="1" customHeight="1" x14ac:dyDescent="0.2">
      <c r="A191" s="82" t="s">
        <v>339</v>
      </c>
      <c r="B191" s="83"/>
      <c r="C191" s="84" t="s">
        <v>338</v>
      </c>
      <c r="D191" s="85"/>
      <c r="E191" s="85"/>
      <c r="F191" s="85"/>
      <c r="G191" s="86"/>
      <c r="H191" s="85"/>
      <c r="I191" s="85"/>
      <c r="J191" s="85"/>
      <c r="K191" s="85"/>
      <c r="L191" s="87">
        <v>715</v>
      </c>
      <c r="M191" s="87">
        <v>42706871.984000012</v>
      </c>
      <c r="N191" s="87">
        <v>615</v>
      </c>
      <c r="O191" s="87">
        <v>6395691.6799999997</v>
      </c>
      <c r="P191" s="87">
        <v>2244</v>
      </c>
      <c r="Q191" s="87">
        <v>88163598.879999995</v>
      </c>
      <c r="R191" s="87">
        <v>1301</v>
      </c>
      <c r="S191" s="87">
        <v>54087570.902399987</v>
      </c>
      <c r="T191" s="88">
        <v>706</v>
      </c>
      <c r="U191" s="88">
        <v>22218575.68</v>
      </c>
      <c r="V191" s="87">
        <v>2000</v>
      </c>
      <c r="W191" s="87">
        <v>34858319.719999999</v>
      </c>
      <c r="X191" s="87">
        <v>1385</v>
      </c>
      <c r="Y191" s="87">
        <v>20005461.280000009</v>
      </c>
      <c r="Z191" s="89">
        <v>1830</v>
      </c>
      <c r="AA191" s="87">
        <v>26681448.640000001</v>
      </c>
      <c r="AB191" s="87">
        <v>550</v>
      </c>
      <c r="AC191" s="87">
        <v>9989198.0159999989</v>
      </c>
      <c r="AD191" s="87">
        <v>700</v>
      </c>
      <c r="AE191" s="87">
        <v>12039882.355200002</v>
      </c>
      <c r="AF191" s="87">
        <v>2400</v>
      </c>
      <c r="AG191" s="87">
        <v>48570001.871999994</v>
      </c>
      <c r="AH191" s="88">
        <v>130</v>
      </c>
      <c r="AI191" s="88">
        <v>1871070.0959999999</v>
      </c>
      <c r="AJ191" s="87">
        <v>240</v>
      </c>
      <c r="AK191" s="87">
        <v>4082288</v>
      </c>
      <c r="AL191" s="87">
        <v>0</v>
      </c>
      <c r="AM191" s="87">
        <v>0</v>
      </c>
      <c r="AN191" s="87">
        <v>430</v>
      </c>
      <c r="AO191" s="87">
        <v>6065572.7999999998</v>
      </c>
      <c r="AP191" s="87">
        <v>493</v>
      </c>
      <c r="AQ191" s="87">
        <v>6463033.3600000003</v>
      </c>
      <c r="AR191" s="87">
        <v>438</v>
      </c>
      <c r="AS191" s="87">
        <v>5652200.96</v>
      </c>
      <c r="AT191" s="87">
        <v>2262</v>
      </c>
      <c r="AU191" s="87">
        <v>36057049.839999996</v>
      </c>
      <c r="AV191" s="87">
        <v>4084</v>
      </c>
      <c r="AW191" s="87">
        <v>57106419.66399999</v>
      </c>
      <c r="AX191" s="87">
        <v>2003</v>
      </c>
      <c r="AY191" s="87">
        <v>29099834.624000002</v>
      </c>
      <c r="AZ191" s="87">
        <v>1800</v>
      </c>
      <c r="BA191" s="87">
        <v>24559333.903999995</v>
      </c>
      <c r="BB191" s="87">
        <v>1250</v>
      </c>
      <c r="BC191" s="87">
        <v>17700350.752</v>
      </c>
      <c r="BD191" s="87">
        <v>3432</v>
      </c>
      <c r="BE191" s="87">
        <v>49101374.335999995</v>
      </c>
      <c r="BF191" s="87">
        <v>870</v>
      </c>
      <c r="BG191" s="87">
        <v>12001605.279999997</v>
      </c>
      <c r="BH191" s="87">
        <v>1860</v>
      </c>
      <c r="BI191" s="87">
        <v>27069555.295999996</v>
      </c>
      <c r="BJ191" s="87">
        <v>990</v>
      </c>
      <c r="BK191" s="87">
        <v>11433460.08</v>
      </c>
      <c r="BL191" s="87">
        <v>1800</v>
      </c>
      <c r="BM191" s="87">
        <v>25000638.879999992</v>
      </c>
      <c r="BN191" s="87">
        <v>772</v>
      </c>
      <c r="BO191" s="87">
        <v>8602859.4399999995</v>
      </c>
      <c r="BP191" s="87">
        <v>900</v>
      </c>
      <c r="BQ191" s="87">
        <v>11422370.4</v>
      </c>
      <c r="BR191" s="87">
        <v>210</v>
      </c>
      <c r="BS191" s="87">
        <v>2935229.3599999994</v>
      </c>
      <c r="BT191" s="87">
        <v>300</v>
      </c>
      <c r="BU191" s="87">
        <v>3956058.5120000001</v>
      </c>
      <c r="BV191" s="87">
        <v>500</v>
      </c>
      <c r="BW191" s="87">
        <v>7033203.6319999993</v>
      </c>
      <c r="BX191" s="87">
        <v>500</v>
      </c>
      <c r="BY191" s="87">
        <v>7516713.6799999988</v>
      </c>
      <c r="BZ191" s="87">
        <v>694</v>
      </c>
      <c r="CA191" s="87">
        <v>9848246.5759999994</v>
      </c>
      <c r="CB191" s="87">
        <v>790</v>
      </c>
      <c r="CC191" s="87">
        <v>11458050.239999998</v>
      </c>
      <c r="CD191" s="87">
        <v>1140</v>
      </c>
      <c r="CE191" s="87">
        <v>16174025.056000002</v>
      </c>
      <c r="CF191" s="87">
        <v>2000</v>
      </c>
      <c r="CG191" s="87">
        <v>28627446.399999999</v>
      </c>
      <c r="CH191" s="87">
        <v>1770</v>
      </c>
      <c r="CI191" s="87">
        <v>30549734.7456</v>
      </c>
      <c r="CJ191" s="87">
        <v>1240</v>
      </c>
      <c r="CK191" s="87">
        <v>21304027.4496</v>
      </c>
      <c r="CL191" s="87">
        <v>613</v>
      </c>
      <c r="CM191" s="87">
        <v>10580056.1664</v>
      </c>
      <c r="CN191" s="87">
        <v>1780</v>
      </c>
      <c r="CO191" s="87">
        <v>30197989.382399999</v>
      </c>
      <c r="CP191" s="87">
        <v>841</v>
      </c>
      <c r="CQ191" s="87">
        <v>16128637.727999998</v>
      </c>
      <c r="CR191" s="87">
        <v>490</v>
      </c>
      <c r="CS191" s="87">
        <v>8532303.3599999994</v>
      </c>
      <c r="CT191" s="87">
        <v>875</v>
      </c>
      <c r="CU191" s="87">
        <v>15584491.238399999</v>
      </c>
      <c r="CV191" s="87">
        <v>310</v>
      </c>
      <c r="CW191" s="87">
        <v>5349815.9232000001</v>
      </c>
      <c r="CX191" s="87">
        <v>2300</v>
      </c>
      <c r="CY191" s="87">
        <v>40479106.348799989</v>
      </c>
      <c r="CZ191" s="87">
        <v>465</v>
      </c>
      <c r="DA191" s="87">
        <v>8236874.2847999996</v>
      </c>
      <c r="DB191" s="87">
        <v>525</v>
      </c>
      <c r="DC191" s="87">
        <v>9529795.9679999985</v>
      </c>
      <c r="DD191" s="87">
        <v>2000</v>
      </c>
      <c r="DE191" s="87">
        <v>34981286.592</v>
      </c>
      <c r="DF191" s="87">
        <v>800</v>
      </c>
      <c r="DG191" s="87">
        <v>13418898.528000001</v>
      </c>
      <c r="DH191" s="87">
        <v>1930</v>
      </c>
      <c r="DI191" s="87">
        <v>33314093.030400004</v>
      </c>
      <c r="DJ191" s="87">
        <v>610</v>
      </c>
      <c r="DK191" s="87">
        <v>10720036.8576</v>
      </c>
      <c r="DL191" s="87">
        <v>245</v>
      </c>
      <c r="DM191" s="87">
        <v>4343027.2703999998</v>
      </c>
      <c r="DN191" s="87">
        <v>170</v>
      </c>
      <c r="DO191" s="87">
        <v>3171725.6256000004</v>
      </c>
      <c r="DP191" s="87">
        <v>85</v>
      </c>
      <c r="DQ191" s="87">
        <v>1515718.176</v>
      </c>
      <c r="DR191" s="87">
        <v>15</v>
      </c>
      <c r="DS191" s="87">
        <v>324305.86719999998</v>
      </c>
      <c r="DT191" s="87">
        <v>200</v>
      </c>
      <c r="DU191" s="87">
        <v>5885437.1352000004</v>
      </c>
      <c r="DV191" s="87">
        <v>0</v>
      </c>
      <c r="DW191" s="87">
        <v>0</v>
      </c>
      <c r="DX191" s="87">
        <v>70</v>
      </c>
      <c r="DY191" s="87">
        <v>993699.61599999992</v>
      </c>
      <c r="DZ191" s="87">
        <v>215</v>
      </c>
      <c r="EA191" s="87">
        <v>3119125.1839999999</v>
      </c>
      <c r="EB191" s="87">
        <v>20</v>
      </c>
      <c r="EC191" s="87">
        <v>501446.39999999997</v>
      </c>
      <c r="ED191" s="88">
        <v>40</v>
      </c>
      <c r="EE191" s="88">
        <v>2468659.1999999997</v>
      </c>
      <c r="EF191" s="87">
        <v>2246</v>
      </c>
      <c r="EG191" s="87">
        <v>54909987.999999993</v>
      </c>
      <c r="EH191" s="88">
        <v>64189</v>
      </c>
      <c r="EI191" s="90">
        <v>1152694892.2551999</v>
      </c>
    </row>
    <row r="192" spans="1:139" s="20" customFormat="1" ht="15" hidden="1" customHeight="1" x14ac:dyDescent="0.2">
      <c r="A192" s="70" t="s">
        <v>340</v>
      </c>
      <c r="B192" s="71"/>
      <c r="C192" s="57" t="s">
        <v>338</v>
      </c>
      <c r="D192" s="3"/>
      <c r="E192" s="3"/>
      <c r="F192" s="3"/>
      <c r="G192" s="7"/>
      <c r="H192" s="3"/>
      <c r="I192" s="3"/>
      <c r="J192" s="3"/>
      <c r="K192" s="3"/>
      <c r="L192" s="25">
        <v>715</v>
      </c>
      <c r="M192" s="25">
        <v>42706871.984000012</v>
      </c>
      <c r="N192" s="25">
        <v>615</v>
      </c>
      <c r="O192" s="25">
        <v>6395691.6799999997</v>
      </c>
      <c r="P192" s="25">
        <v>1940</v>
      </c>
      <c r="Q192" s="25">
        <v>76326249.439999998</v>
      </c>
      <c r="R192" s="25">
        <v>1108</v>
      </c>
      <c r="S192" s="25">
        <v>51297793.142399989</v>
      </c>
      <c r="T192" s="58">
        <v>706</v>
      </c>
      <c r="U192" s="58">
        <v>22218575.68</v>
      </c>
      <c r="V192" s="25">
        <v>2000</v>
      </c>
      <c r="W192" s="25">
        <v>34858319.719999999</v>
      </c>
      <c r="X192" s="25">
        <v>1385</v>
      </c>
      <c r="Y192" s="25">
        <v>20005461.280000009</v>
      </c>
      <c r="Z192" s="26">
        <v>1830</v>
      </c>
      <c r="AA192" s="25">
        <v>26681448.640000001</v>
      </c>
      <c r="AB192" s="25">
        <v>550</v>
      </c>
      <c r="AC192" s="25">
        <v>9989198.0159999989</v>
      </c>
      <c r="AD192" s="25">
        <v>700</v>
      </c>
      <c r="AE192" s="25">
        <v>12039882.355200002</v>
      </c>
      <c r="AF192" s="25">
        <v>2400</v>
      </c>
      <c r="AG192" s="25">
        <v>48570001.871999994</v>
      </c>
      <c r="AH192" s="58">
        <v>130</v>
      </c>
      <c r="AI192" s="58">
        <v>1871070.0959999999</v>
      </c>
      <c r="AJ192" s="25">
        <v>240</v>
      </c>
      <c r="AK192" s="25">
        <v>4082288</v>
      </c>
      <c r="AL192" s="25">
        <v>0</v>
      </c>
      <c r="AM192" s="25">
        <v>0</v>
      </c>
      <c r="AN192" s="25">
        <v>430</v>
      </c>
      <c r="AO192" s="25">
        <v>6065572.7999999998</v>
      </c>
      <c r="AP192" s="25">
        <v>493</v>
      </c>
      <c r="AQ192" s="25">
        <v>6463033.3600000003</v>
      </c>
      <c r="AR192" s="25">
        <v>438</v>
      </c>
      <c r="AS192" s="25">
        <v>5652200.96</v>
      </c>
      <c r="AT192" s="25">
        <v>2262</v>
      </c>
      <c r="AU192" s="25">
        <v>36057049.839999996</v>
      </c>
      <c r="AV192" s="25">
        <v>4084</v>
      </c>
      <c r="AW192" s="25">
        <v>57106419.66399999</v>
      </c>
      <c r="AX192" s="25">
        <v>2003</v>
      </c>
      <c r="AY192" s="25">
        <v>29099834.624000002</v>
      </c>
      <c r="AZ192" s="25">
        <v>1800</v>
      </c>
      <c r="BA192" s="25">
        <v>24559333.903999995</v>
      </c>
      <c r="BB192" s="25">
        <v>1250</v>
      </c>
      <c r="BC192" s="25">
        <v>17700350.752</v>
      </c>
      <c r="BD192" s="25">
        <v>3432</v>
      </c>
      <c r="BE192" s="25">
        <v>49101374.335999995</v>
      </c>
      <c r="BF192" s="25">
        <v>870</v>
      </c>
      <c r="BG192" s="25">
        <v>12001605.279999997</v>
      </c>
      <c r="BH192" s="25">
        <v>1860</v>
      </c>
      <c r="BI192" s="25">
        <v>27069555.295999996</v>
      </c>
      <c r="BJ192" s="25">
        <v>990</v>
      </c>
      <c r="BK192" s="25">
        <v>11433460.08</v>
      </c>
      <c r="BL192" s="25">
        <v>1800</v>
      </c>
      <c r="BM192" s="25">
        <v>25000638.879999992</v>
      </c>
      <c r="BN192" s="25">
        <v>772</v>
      </c>
      <c r="BO192" s="25">
        <v>8602859.4399999995</v>
      </c>
      <c r="BP192" s="25">
        <v>900</v>
      </c>
      <c r="BQ192" s="25">
        <v>11422370.4</v>
      </c>
      <c r="BR192" s="25">
        <v>210</v>
      </c>
      <c r="BS192" s="25">
        <v>2935229.3599999994</v>
      </c>
      <c r="BT192" s="25">
        <v>300</v>
      </c>
      <c r="BU192" s="25">
        <v>3956058.5120000001</v>
      </c>
      <c r="BV192" s="25">
        <v>500</v>
      </c>
      <c r="BW192" s="25">
        <v>7033203.6319999993</v>
      </c>
      <c r="BX192" s="25">
        <v>500</v>
      </c>
      <c r="BY192" s="25">
        <v>7516713.6799999988</v>
      </c>
      <c r="BZ192" s="25">
        <v>694</v>
      </c>
      <c r="CA192" s="25">
        <v>9848246.5759999994</v>
      </c>
      <c r="CB192" s="25">
        <v>790</v>
      </c>
      <c r="CC192" s="25">
        <v>11458050.239999998</v>
      </c>
      <c r="CD192" s="25">
        <v>1140</v>
      </c>
      <c r="CE192" s="25">
        <v>16174025.056000002</v>
      </c>
      <c r="CF192" s="25">
        <v>2000</v>
      </c>
      <c r="CG192" s="25">
        <v>28627446.399999999</v>
      </c>
      <c r="CH192" s="25">
        <v>1770</v>
      </c>
      <c r="CI192" s="25">
        <v>30549734.7456</v>
      </c>
      <c r="CJ192" s="25">
        <v>1240</v>
      </c>
      <c r="CK192" s="25">
        <v>21304027.4496</v>
      </c>
      <c r="CL192" s="25">
        <v>613</v>
      </c>
      <c r="CM192" s="25">
        <v>10580056.1664</v>
      </c>
      <c r="CN192" s="25">
        <v>1780</v>
      </c>
      <c r="CO192" s="25">
        <v>30197989.382399999</v>
      </c>
      <c r="CP192" s="25">
        <v>841</v>
      </c>
      <c r="CQ192" s="25">
        <v>16128637.727999998</v>
      </c>
      <c r="CR192" s="25">
        <v>490</v>
      </c>
      <c r="CS192" s="25">
        <v>8532303.3599999994</v>
      </c>
      <c r="CT192" s="25">
        <v>875</v>
      </c>
      <c r="CU192" s="25">
        <v>15584491.238399999</v>
      </c>
      <c r="CV192" s="25">
        <v>310</v>
      </c>
      <c r="CW192" s="25">
        <v>5349815.9232000001</v>
      </c>
      <c r="CX192" s="25">
        <v>2300</v>
      </c>
      <c r="CY192" s="25">
        <v>40479106.348799989</v>
      </c>
      <c r="CZ192" s="25">
        <v>465</v>
      </c>
      <c r="DA192" s="25">
        <v>8236874.2847999996</v>
      </c>
      <c r="DB192" s="25">
        <v>525</v>
      </c>
      <c r="DC192" s="25">
        <v>9529795.9679999985</v>
      </c>
      <c r="DD192" s="25">
        <v>2000</v>
      </c>
      <c r="DE192" s="25">
        <v>34981286.592</v>
      </c>
      <c r="DF192" s="25">
        <v>800</v>
      </c>
      <c r="DG192" s="25">
        <v>13418898.528000001</v>
      </c>
      <c r="DH192" s="25">
        <v>1930</v>
      </c>
      <c r="DI192" s="25">
        <v>33314093.030400004</v>
      </c>
      <c r="DJ192" s="25">
        <v>610</v>
      </c>
      <c r="DK192" s="25">
        <v>10720036.8576</v>
      </c>
      <c r="DL192" s="25">
        <v>245</v>
      </c>
      <c r="DM192" s="25">
        <v>4343027.2703999998</v>
      </c>
      <c r="DN192" s="25">
        <v>170</v>
      </c>
      <c r="DO192" s="25">
        <v>3171725.6256000004</v>
      </c>
      <c r="DP192" s="25">
        <v>85</v>
      </c>
      <c r="DQ192" s="25">
        <v>1515718.176</v>
      </c>
      <c r="DR192" s="25">
        <v>15</v>
      </c>
      <c r="DS192" s="25">
        <v>324305.86719999998</v>
      </c>
      <c r="DT192" s="25">
        <v>200</v>
      </c>
      <c r="DU192" s="25">
        <v>5885437.1352000004</v>
      </c>
      <c r="DV192" s="25">
        <v>0</v>
      </c>
      <c r="DW192" s="25">
        <v>0</v>
      </c>
      <c r="DX192" s="25">
        <v>70</v>
      </c>
      <c r="DY192" s="25">
        <v>993699.61599999992</v>
      </c>
      <c r="DZ192" s="25">
        <v>215</v>
      </c>
      <c r="EA192" s="25">
        <v>3119125.1839999999</v>
      </c>
      <c r="EB192" s="25">
        <v>20</v>
      </c>
      <c r="EC192" s="25">
        <v>501446.39999999997</v>
      </c>
      <c r="ED192" s="58">
        <v>40</v>
      </c>
      <c r="EE192" s="58">
        <v>2468659.1999999997</v>
      </c>
      <c r="EF192" s="25">
        <v>2246</v>
      </c>
      <c r="EG192" s="25">
        <v>54909987.999999993</v>
      </c>
      <c r="EH192" s="58">
        <v>63692</v>
      </c>
      <c r="EI192" s="59">
        <v>1138067765.0552001</v>
      </c>
    </row>
    <row r="193" spans="1:139" s="20" customFormat="1" ht="15" hidden="1" customHeight="1" x14ac:dyDescent="0.2">
      <c r="A193" s="70" t="s">
        <v>341</v>
      </c>
      <c r="B193" s="71"/>
      <c r="C193" s="57" t="s">
        <v>338</v>
      </c>
      <c r="D193" s="3"/>
      <c r="E193" s="3"/>
      <c r="F193" s="3"/>
      <c r="G193" s="7"/>
      <c r="H193" s="3"/>
      <c r="I193" s="3"/>
      <c r="J193" s="3"/>
      <c r="K193" s="3"/>
      <c r="L193" s="25">
        <v>715</v>
      </c>
      <c r="M193" s="25">
        <v>42706871.984000012</v>
      </c>
      <c r="N193" s="25">
        <v>615</v>
      </c>
      <c r="O193" s="25">
        <v>6395691.6799999997</v>
      </c>
      <c r="P193" s="25">
        <v>1940</v>
      </c>
      <c r="Q193" s="25">
        <v>76326249.439999998</v>
      </c>
      <c r="R193" s="25">
        <v>1108</v>
      </c>
      <c r="S193" s="25">
        <v>51297793.142399989</v>
      </c>
      <c r="T193" s="58">
        <v>706</v>
      </c>
      <c r="U193" s="58">
        <v>22218575.68</v>
      </c>
      <c r="V193" s="25">
        <v>2000</v>
      </c>
      <c r="W193" s="25">
        <v>34858319.719999999</v>
      </c>
      <c r="X193" s="25">
        <v>1385</v>
      </c>
      <c r="Y193" s="25">
        <v>20005461.280000009</v>
      </c>
      <c r="Z193" s="26">
        <v>1740</v>
      </c>
      <c r="AA193" s="25">
        <v>25242201.039999999</v>
      </c>
      <c r="AB193" s="25">
        <v>550</v>
      </c>
      <c r="AC193" s="25">
        <v>9989198.0159999989</v>
      </c>
      <c r="AD193" s="25">
        <v>700</v>
      </c>
      <c r="AE193" s="25">
        <v>12039882.355200002</v>
      </c>
      <c r="AF193" s="25">
        <v>2400</v>
      </c>
      <c r="AG193" s="25">
        <v>48570001.871999994</v>
      </c>
      <c r="AH193" s="58">
        <v>130</v>
      </c>
      <c r="AI193" s="58">
        <v>1871070.0959999999</v>
      </c>
      <c r="AJ193" s="25">
        <v>240</v>
      </c>
      <c r="AK193" s="25">
        <v>4082288</v>
      </c>
      <c r="AL193" s="25">
        <v>0</v>
      </c>
      <c r="AM193" s="25">
        <v>0</v>
      </c>
      <c r="AN193" s="25">
        <v>430</v>
      </c>
      <c r="AO193" s="25">
        <v>6065572.7999999998</v>
      </c>
      <c r="AP193" s="25">
        <v>493</v>
      </c>
      <c r="AQ193" s="25">
        <v>6463033.3600000003</v>
      </c>
      <c r="AR193" s="25">
        <v>438</v>
      </c>
      <c r="AS193" s="25">
        <v>5652200.96</v>
      </c>
      <c r="AT193" s="25">
        <v>2262</v>
      </c>
      <c r="AU193" s="25">
        <v>36057049.839999996</v>
      </c>
      <c r="AV193" s="25">
        <v>4084</v>
      </c>
      <c r="AW193" s="25">
        <v>57106419.66399999</v>
      </c>
      <c r="AX193" s="25">
        <v>2003</v>
      </c>
      <c r="AY193" s="25">
        <v>29099834.624000002</v>
      </c>
      <c r="AZ193" s="25">
        <v>1800</v>
      </c>
      <c r="BA193" s="25">
        <v>24559333.903999995</v>
      </c>
      <c r="BB193" s="25">
        <v>1250</v>
      </c>
      <c r="BC193" s="25">
        <v>17700350.752</v>
      </c>
      <c r="BD193" s="25">
        <v>3432</v>
      </c>
      <c r="BE193" s="25">
        <v>49101374.335999995</v>
      </c>
      <c r="BF193" s="25">
        <v>870</v>
      </c>
      <c r="BG193" s="25">
        <v>12001605.279999997</v>
      </c>
      <c r="BH193" s="25">
        <v>1860</v>
      </c>
      <c r="BI193" s="25">
        <v>27069555.295999996</v>
      </c>
      <c r="BJ193" s="25">
        <v>990</v>
      </c>
      <c r="BK193" s="25">
        <v>11433460.08</v>
      </c>
      <c r="BL193" s="25">
        <v>1800</v>
      </c>
      <c r="BM193" s="25">
        <v>25000638.879999992</v>
      </c>
      <c r="BN193" s="25">
        <v>772</v>
      </c>
      <c r="BO193" s="25">
        <v>8602859.4399999995</v>
      </c>
      <c r="BP193" s="25">
        <v>900</v>
      </c>
      <c r="BQ193" s="25">
        <v>11422370.4</v>
      </c>
      <c r="BR193" s="25">
        <v>210</v>
      </c>
      <c r="BS193" s="25">
        <v>2935229.3599999994</v>
      </c>
      <c r="BT193" s="25">
        <v>300</v>
      </c>
      <c r="BU193" s="25">
        <v>3956058.5120000001</v>
      </c>
      <c r="BV193" s="25">
        <v>500</v>
      </c>
      <c r="BW193" s="25">
        <v>7033203.6319999993</v>
      </c>
      <c r="BX193" s="25">
        <v>500</v>
      </c>
      <c r="BY193" s="25">
        <v>7516713.6799999988</v>
      </c>
      <c r="BZ193" s="25">
        <v>694</v>
      </c>
      <c r="CA193" s="25">
        <v>9848246.5759999994</v>
      </c>
      <c r="CB193" s="25">
        <v>790</v>
      </c>
      <c r="CC193" s="25">
        <v>11458050.239999998</v>
      </c>
      <c r="CD193" s="25">
        <v>1140</v>
      </c>
      <c r="CE193" s="25">
        <v>16174025.056000002</v>
      </c>
      <c r="CF193" s="25">
        <v>2000</v>
      </c>
      <c r="CG193" s="25">
        <v>28627446.399999999</v>
      </c>
      <c r="CH193" s="25">
        <v>1770</v>
      </c>
      <c r="CI193" s="25">
        <v>30549734.7456</v>
      </c>
      <c r="CJ193" s="25">
        <v>1240</v>
      </c>
      <c r="CK193" s="25">
        <v>21304027.4496</v>
      </c>
      <c r="CL193" s="25">
        <v>613</v>
      </c>
      <c r="CM193" s="25">
        <v>10580056.1664</v>
      </c>
      <c r="CN193" s="25">
        <v>1780</v>
      </c>
      <c r="CO193" s="25">
        <v>30197989.382399999</v>
      </c>
      <c r="CP193" s="25">
        <v>841</v>
      </c>
      <c r="CQ193" s="25">
        <v>16128637.727999998</v>
      </c>
      <c r="CR193" s="25">
        <v>490</v>
      </c>
      <c r="CS193" s="25">
        <v>8532303.3599999994</v>
      </c>
      <c r="CT193" s="25">
        <v>875</v>
      </c>
      <c r="CU193" s="25">
        <v>15584491.238399999</v>
      </c>
      <c r="CV193" s="25">
        <v>310</v>
      </c>
      <c r="CW193" s="25">
        <v>5349815.9232000001</v>
      </c>
      <c r="CX193" s="25">
        <v>2300</v>
      </c>
      <c r="CY193" s="25">
        <v>40479106.348799989</v>
      </c>
      <c r="CZ193" s="25">
        <v>465</v>
      </c>
      <c r="DA193" s="25">
        <v>8236874.2847999996</v>
      </c>
      <c r="DB193" s="25">
        <v>525</v>
      </c>
      <c r="DC193" s="25">
        <v>9529795.9679999985</v>
      </c>
      <c r="DD193" s="25">
        <v>2000</v>
      </c>
      <c r="DE193" s="25">
        <v>34981286.592</v>
      </c>
      <c r="DF193" s="25">
        <v>800</v>
      </c>
      <c r="DG193" s="25">
        <v>13418898.528000001</v>
      </c>
      <c r="DH193" s="25">
        <v>1930</v>
      </c>
      <c r="DI193" s="25">
        <v>33314093.030400004</v>
      </c>
      <c r="DJ193" s="25">
        <v>610</v>
      </c>
      <c r="DK193" s="25">
        <v>10720036.8576</v>
      </c>
      <c r="DL193" s="25">
        <v>245</v>
      </c>
      <c r="DM193" s="25">
        <v>4343027.2703999998</v>
      </c>
      <c r="DN193" s="25">
        <v>170</v>
      </c>
      <c r="DO193" s="25">
        <v>3171725.6256000004</v>
      </c>
      <c r="DP193" s="25">
        <v>85</v>
      </c>
      <c r="DQ193" s="25">
        <v>1515718.176</v>
      </c>
      <c r="DR193" s="25">
        <v>15</v>
      </c>
      <c r="DS193" s="25">
        <v>324305.86719999998</v>
      </c>
      <c r="DT193" s="25">
        <v>200</v>
      </c>
      <c r="DU193" s="25">
        <v>5885437.1352000004</v>
      </c>
      <c r="DV193" s="25">
        <v>0</v>
      </c>
      <c r="DW193" s="25">
        <v>0</v>
      </c>
      <c r="DX193" s="25">
        <v>70</v>
      </c>
      <c r="DY193" s="25">
        <v>993699.61599999992</v>
      </c>
      <c r="DZ193" s="25">
        <v>215</v>
      </c>
      <c r="EA193" s="25">
        <v>3119125.1839999999</v>
      </c>
      <c r="EB193" s="25">
        <v>20</v>
      </c>
      <c r="EC193" s="25">
        <v>501446.39999999997</v>
      </c>
      <c r="ED193" s="58">
        <v>40</v>
      </c>
      <c r="EE193" s="58">
        <v>2468659.1999999997</v>
      </c>
      <c r="EF193" s="25">
        <v>2246</v>
      </c>
      <c r="EG193" s="25">
        <v>54909987.999999993</v>
      </c>
      <c r="EH193" s="58">
        <v>63602</v>
      </c>
      <c r="EI193" s="58">
        <v>1136628517.4552002</v>
      </c>
    </row>
    <row r="194" spans="1:139" s="20" customFormat="1" ht="15" hidden="1" customHeight="1" x14ac:dyDescent="0.2">
      <c r="A194" s="70" t="s">
        <v>342</v>
      </c>
      <c r="B194" s="71"/>
      <c r="C194" s="57" t="s">
        <v>338</v>
      </c>
      <c r="D194" s="3"/>
      <c r="E194" s="3"/>
      <c r="F194" s="3"/>
      <c r="G194" s="7"/>
      <c r="H194" s="3"/>
      <c r="I194" s="3"/>
      <c r="J194" s="3"/>
      <c r="K194" s="3"/>
      <c r="L194" s="25">
        <v>715</v>
      </c>
      <c r="M194" s="25">
        <v>42706871.984000012</v>
      </c>
      <c r="N194" s="25">
        <v>615</v>
      </c>
      <c r="O194" s="25">
        <v>6395691.6799999997</v>
      </c>
      <c r="P194" s="25">
        <v>1940</v>
      </c>
      <c r="Q194" s="25">
        <v>76326249.439999998</v>
      </c>
      <c r="R194" s="25">
        <v>2097</v>
      </c>
      <c r="S194" s="25">
        <v>164853075.51999998</v>
      </c>
      <c r="T194" s="58">
        <v>706</v>
      </c>
      <c r="U194" s="58">
        <v>22218575.68</v>
      </c>
      <c r="V194" s="25">
        <v>2000</v>
      </c>
      <c r="W194" s="25">
        <v>34858319.719999999</v>
      </c>
      <c r="X194" s="25">
        <v>1385</v>
      </c>
      <c r="Y194" s="25">
        <v>20005461.280000009</v>
      </c>
      <c r="Z194" s="26">
        <v>1740</v>
      </c>
      <c r="AA194" s="25">
        <v>25242201.039999999</v>
      </c>
      <c r="AB194" s="25">
        <v>550</v>
      </c>
      <c r="AC194" s="25">
        <v>9989198.0159999989</v>
      </c>
      <c r="AD194" s="25">
        <v>700</v>
      </c>
      <c r="AE194" s="25">
        <v>12039882.355200002</v>
      </c>
      <c r="AF194" s="25">
        <v>2400</v>
      </c>
      <c r="AG194" s="25">
        <v>48589288.271999992</v>
      </c>
      <c r="AH194" s="58">
        <v>130</v>
      </c>
      <c r="AI194" s="58">
        <v>1871070.0959999999</v>
      </c>
      <c r="AJ194" s="25">
        <v>240</v>
      </c>
      <c r="AK194" s="25">
        <v>4082288</v>
      </c>
      <c r="AL194" s="25">
        <v>0</v>
      </c>
      <c r="AM194" s="25">
        <v>0</v>
      </c>
      <c r="AN194" s="25">
        <v>430</v>
      </c>
      <c r="AO194" s="25">
        <v>6065572.7999999998</v>
      </c>
      <c r="AP194" s="25">
        <v>493</v>
      </c>
      <c r="AQ194" s="25">
        <v>6463033.3600000003</v>
      </c>
      <c r="AR194" s="25">
        <v>438</v>
      </c>
      <c r="AS194" s="25">
        <v>5652200.96</v>
      </c>
      <c r="AT194" s="25">
        <v>2262</v>
      </c>
      <c r="AU194" s="25">
        <v>36057049.839999996</v>
      </c>
      <c r="AV194" s="25">
        <v>4084</v>
      </c>
      <c r="AW194" s="25">
        <v>57106419.66399999</v>
      </c>
      <c r="AX194" s="25">
        <v>2003</v>
      </c>
      <c r="AY194" s="25">
        <v>29099834.624000002</v>
      </c>
      <c r="AZ194" s="25">
        <v>1800</v>
      </c>
      <c r="BA194" s="25">
        <v>24559333.903999995</v>
      </c>
      <c r="BB194" s="25">
        <v>1250</v>
      </c>
      <c r="BC194" s="25">
        <v>17700350.752</v>
      </c>
      <c r="BD194" s="25">
        <v>3432</v>
      </c>
      <c r="BE194" s="25">
        <v>49101374.335999995</v>
      </c>
      <c r="BF194" s="25">
        <v>870</v>
      </c>
      <c r="BG194" s="25">
        <v>12001605.279999997</v>
      </c>
      <c r="BH194" s="25">
        <v>1860</v>
      </c>
      <c r="BI194" s="25">
        <v>27069555.295999996</v>
      </c>
      <c r="BJ194" s="25">
        <v>990</v>
      </c>
      <c r="BK194" s="25">
        <v>11433460.08</v>
      </c>
      <c r="BL194" s="25">
        <v>1800</v>
      </c>
      <c r="BM194" s="25">
        <v>25000638.879999992</v>
      </c>
      <c r="BN194" s="25">
        <v>772</v>
      </c>
      <c r="BO194" s="25">
        <v>8602859.4399999995</v>
      </c>
      <c r="BP194" s="25">
        <v>900</v>
      </c>
      <c r="BQ194" s="25">
        <v>11422370.4</v>
      </c>
      <c r="BR194" s="25">
        <v>210</v>
      </c>
      <c r="BS194" s="25">
        <v>2935229.3599999994</v>
      </c>
      <c r="BT194" s="25">
        <v>300</v>
      </c>
      <c r="BU194" s="25">
        <v>3956058.5120000001</v>
      </c>
      <c r="BV194" s="25">
        <v>500</v>
      </c>
      <c r="BW194" s="25">
        <v>7033203.6319999993</v>
      </c>
      <c r="BX194" s="25">
        <v>500</v>
      </c>
      <c r="BY194" s="25">
        <v>7516713.6799999988</v>
      </c>
      <c r="BZ194" s="25">
        <v>694</v>
      </c>
      <c r="CA194" s="25">
        <v>9848246.5759999994</v>
      </c>
      <c r="CB194" s="25">
        <v>790</v>
      </c>
      <c r="CC194" s="25">
        <v>11458050.239999998</v>
      </c>
      <c r="CD194" s="25">
        <v>1140</v>
      </c>
      <c r="CE194" s="25">
        <v>16174025.056000002</v>
      </c>
      <c r="CF194" s="25">
        <v>2000</v>
      </c>
      <c r="CG194" s="25">
        <v>28627446.399999999</v>
      </c>
      <c r="CH194" s="25">
        <v>1770</v>
      </c>
      <c r="CI194" s="25">
        <v>30549734.7456</v>
      </c>
      <c r="CJ194" s="25">
        <v>1240</v>
      </c>
      <c r="CK194" s="25">
        <v>21304027.4496</v>
      </c>
      <c r="CL194" s="25">
        <v>613</v>
      </c>
      <c r="CM194" s="25">
        <v>10580056.1664</v>
      </c>
      <c r="CN194" s="25">
        <v>1780</v>
      </c>
      <c r="CO194" s="25">
        <v>30197989.382399999</v>
      </c>
      <c r="CP194" s="25">
        <v>841</v>
      </c>
      <c r="CQ194" s="25">
        <v>16128637.727999998</v>
      </c>
      <c r="CR194" s="25">
        <v>490</v>
      </c>
      <c r="CS194" s="25">
        <v>8532303.3599999994</v>
      </c>
      <c r="CT194" s="25">
        <v>875</v>
      </c>
      <c r="CU194" s="25">
        <v>15584491.238399999</v>
      </c>
      <c r="CV194" s="25">
        <v>310</v>
      </c>
      <c r="CW194" s="25">
        <v>5349815.9232000001</v>
      </c>
      <c r="CX194" s="25">
        <v>2300</v>
      </c>
      <c r="CY194" s="25">
        <v>40479106.348799989</v>
      </c>
      <c r="CZ194" s="25">
        <v>465</v>
      </c>
      <c r="DA194" s="25">
        <v>8236874.2847999996</v>
      </c>
      <c r="DB194" s="25">
        <v>525</v>
      </c>
      <c r="DC194" s="25">
        <v>9529795.9679999985</v>
      </c>
      <c r="DD194" s="25">
        <v>2000</v>
      </c>
      <c r="DE194" s="25">
        <v>34981286.592</v>
      </c>
      <c r="DF194" s="25">
        <v>800</v>
      </c>
      <c r="DG194" s="25">
        <v>13418898.528000001</v>
      </c>
      <c r="DH194" s="25">
        <v>1930</v>
      </c>
      <c r="DI194" s="25">
        <v>33314093.030400004</v>
      </c>
      <c r="DJ194" s="25">
        <v>610</v>
      </c>
      <c r="DK194" s="25">
        <v>10720036.8576</v>
      </c>
      <c r="DL194" s="25">
        <v>245</v>
      </c>
      <c r="DM194" s="25">
        <v>4343027.2703999998</v>
      </c>
      <c r="DN194" s="25">
        <v>170</v>
      </c>
      <c r="DO194" s="25">
        <v>3171725.6256000004</v>
      </c>
      <c r="DP194" s="25">
        <v>85</v>
      </c>
      <c r="DQ194" s="25">
        <v>1515718.176</v>
      </c>
      <c r="DR194" s="25">
        <v>15</v>
      </c>
      <c r="DS194" s="25">
        <v>324305.86719999998</v>
      </c>
      <c r="DT194" s="25">
        <v>200</v>
      </c>
      <c r="DU194" s="25">
        <v>5885437.1352000004</v>
      </c>
      <c r="DV194" s="25">
        <v>0</v>
      </c>
      <c r="DW194" s="25">
        <v>0</v>
      </c>
      <c r="DX194" s="25">
        <v>70</v>
      </c>
      <c r="DY194" s="25">
        <v>993699.61599999992</v>
      </c>
      <c r="DZ194" s="25">
        <v>215</v>
      </c>
      <c r="EA194" s="25">
        <v>3119125.1839999999</v>
      </c>
      <c r="EB194" s="25">
        <v>20</v>
      </c>
      <c r="EC194" s="25">
        <v>501446.39999999997</v>
      </c>
      <c r="ED194" s="58">
        <v>40</v>
      </c>
      <c r="EE194" s="58">
        <v>2468659.1999999997</v>
      </c>
      <c r="EF194" s="25">
        <v>2246</v>
      </c>
      <c r="EG194" s="25">
        <v>54909987.999999993</v>
      </c>
      <c r="EH194" s="58">
        <v>64591</v>
      </c>
      <c r="EI194" s="58">
        <v>1250203086.2328</v>
      </c>
    </row>
    <row r="195" spans="1:139" s="20" customFormat="1" ht="15" hidden="1" customHeight="1" x14ac:dyDescent="0.2">
      <c r="A195" s="72" t="s">
        <v>343</v>
      </c>
      <c r="B195" s="73"/>
      <c r="C195" s="57" t="s">
        <v>338</v>
      </c>
      <c r="D195" s="3"/>
      <c r="E195" s="3"/>
      <c r="F195" s="3"/>
      <c r="G195" s="7"/>
      <c r="H195" s="3"/>
      <c r="I195" s="3"/>
      <c r="J195" s="3"/>
      <c r="K195" s="3"/>
      <c r="L195" s="25">
        <v>715</v>
      </c>
      <c r="M195" s="25">
        <v>42706871.984000012</v>
      </c>
      <c r="N195" s="25">
        <v>615</v>
      </c>
      <c r="O195" s="25">
        <v>6395691.6799999997</v>
      </c>
      <c r="P195" s="25">
        <v>1940</v>
      </c>
      <c r="Q195" s="25">
        <v>76326249.439999998</v>
      </c>
      <c r="R195" s="25">
        <v>2097</v>
      </c>
      <c r="S195" s="25">
        <v>164853075.51999998</v>
      </c>
      <c r="T195" s="58">
        <v>706</v>
      </c>
      <c r="U195" s="58">
        <v>22218575.68</v>
      </c>
      <c r="V195" s="25">
        <v>2000</v>
      </c>
      <c r="W195" s="25">
        <v>34858319.719999999</v>
      </c>
      <c r="X195" s="25">
        <v>1385</v>
      </c>
      <c r="Y195" s="25">
        <v>20005461.280000009</v>
      </c>
      <c r="Z195" s="26">
        <v>1740</v>
      </c>
      <c r="AA195" s="25">
        <v>25242201.039999999</v>
      </c>
      <c r="AB195" s="25">
        <v>550</v>
      </c>
      <c r="AC195" s="25">
        <v>9989198.0159999989</v>
      </c>
      <c r="AD195" s="25">
        <v>700</v>
      </c>
      <c r="AE195" s="25">
        <v>12039882.355200002</v>
      </c>
      <c r="AF195" s="25">
        <v>2400</v>
      </c>
      <c r="AG195" s="25">
        <v>48589288.271999992</v>
      </c>
      <c r="AH195" s="58">
        <v>130</v>
      </c>
      <c r="AI195" s="58">
        <v>1871070.0959999999</v>
      </c>
      <c r="AJ195" s="25">
        <v>240</v>
      </c>
      <c r="AK195" s="25">
        <v>4082288</v>
      </c>
      <c r="AL195" s="25">
        <v>0</v>
      </c>
      <c r="AM195" s="25">
        <v>0</v>
      </c>
      <c r="AN195" s="25">
        <v>430</v>
      </c>
      <c r="AO195" s="25">
        <v>6065572.7999999998</v>
      </c>
      <c r="AP195" s="25">
        <v>480</v>
      </c>
      <c r="AQ195" s="25">
        <v>6462551.1999999993</v>
      </c>
      <c r="AR195" s="25">
        <v>438</v>
      </c>
      <c r="AS195" s="25">
        <v>5652200.96</v>
      </c>
      <c r="AT195" s="25">
        <v>2262</v>
      </c>
      <c r="AU195" s="25">
        <v>36057049.839999996</v>
      </c>
      <c r="AV195" s="25">
        <v>4084</v>
      </c>
      <c r="AW195" s="25">
        <v>57106419.66399999</v>
      </c>
      <c r="AX195" s="25">
        <v>2003</v>
      </c>
      <c r="AY195" s="25">
        <v>29099834.624000002</v>
      </c>
      <c r="AZ195" s="25">
        <v>1800</v>
      </c>
      <c r="BA195" s="25">
        <v>24559333.903999995</v>
      </c>
      <c r="BB195" s="25">
        <v>1250</v>
      </c>
      <c r="BC195" s="25">
        <v>17700350.752</v>
      </c>
      <c r="BD195" s="25">
        <v>3432</v>
      </c>
      <c r="BE195" s="25">
        <v>49101374.335999995</v>
      </c>
      <c r="BF195" s="25">
        <v>870</v>
      </c>
      <c r="BG195" s="25">
        <v>12001605.279999997</v>
      </c>
      <c r="BH195" s="25">
        <v>1860</v>
      </c>
      <c r="BI195" s="25">
        <v>27069555.295999996</v>
      </c>
      <c r="BJ195" s="25">
        <v>990</v>
      </c>
      <c r="BK195" s="25">
        <v>11433460.08</v>
      </c>
      <c r="BL195" s="25">
        <v>1800</v>
      </c>
      <c r="BM195" s="25">
        <v>25000638.879999992</v>
      </c>
      <c r="BN195" s="25">
        <v>772</v>
      </c>
      <c r="BO195" s="25">
        <v>8602859.4399999995</v>
      </c>
      <c r="BP195" s="25">
        <v>900</v>
      </c>
      <c r="BQ195" s="25">
        <v>11422370.4</v>
      </c>
      <c r="BR195" s="25">
        <v>210</v>
      </c>
      <c r="BS195" s="25">
        <v>2935229.3599999994</v>
      </c>
      <c r="BT195" s="25">
        <v>300</v>
      </c>
      <c r="BU195" s="25">
        <v>3956058.5120000001</v>
      </c>
      <c r="BV195" s="25">
        <v>500</v>
      </c>
      <c r="BW195" s="25">
        <v>7033203.6319999993</v>
      </c>
      <c r="BX195" s="25">
        <v>500</v>
      </c>
      <c r="BY195" s="25">
        <v>7516713.6799999988</v>
      </c>
      <c r="BZ195" s="25">
        <v>694</v>
      </c>
      <c r="CA195" s="25">
        <v>9848246.5759999994</v>
      </c>
      <c r="CB195" s="25">
        <v>790</v>
      </c>
      <c r="CC195" s="25">
        <v>11458050.239999998</v>
      </c>
      <c r="CD195" s="25">
        <v>1140</v>
      </c>
      <c r="CE195" s="25">
        <v>16174025.056000002</v>
      </c>
      <c r="CF195" s="25">
        <v>2000</v>
      </c>
      <c r="CG195" s="25">
        <v>28627446.399999999</v>
      </c>
      <c r="CH195" s="25">
        <v>1770</v>
      </c>
      <c r="CI195" s="25">
        <v>30549734.7456</v>
      </c>
      <c r="CJ195" s="25">
        <v>1240</v>
      </c>
      <c r="CK195" s="25">
        <v>21304027.4496</v>
      </c>
      <c r="CL195" s="25">
        <v>613</v>
      </c>
      <c r="CM195" s="25">
        <v>10580056.1664</v>
      </c>
      <c r="CN195" s="25">
        <v>1780</v>
      </c>
      <c r="CO195" s="25">
        <v>30197989.382399999</v>
      </c>
      <c r="CP195" s="25">
        <v>841</v>
      </c>
      <c r="CQ195" s="25">
        <v>16128637.727999998</v>
      </c>
      <c r="CR195" s="25">
        <v>360</v>
      </c>
      <c r="CS195" s="25">
        <v>6167790.7199999997</v>
      </c>
      <c r="CT195" s="25">
        <v>875</v>
      </c>
      <c r="CU195" s="25">
        <v>15584491.238399999</v>
      </c>
      <c r="CV195" s="25">
        <v>310</v>
      </c>
      <c r="CW195" s="25">
        <v>5349815.9232000001</v>
      </c>
      <c r="CX195" s="25">
        <v>2300</v>
      </c>
      <c r="CY195" s="25">
        <v>40479106.348799989</v>
      </c>
      <c r="CZ195" s="25">
        <v>465</v>
      </c>
      <c r="DA195" s="25">
        <v>8236874.2847999996</v>
      </c>
      <c r="DB195" s="25">
        <v>525</v>
      </c>
      <c r="DC195" s="25">
        <v>9529795.9679999985</v>
      </c>
      <c r="DD195" s="25">
        <v>2000</v>
      </c>
      <c r="DE195" s="25">
        <v>34981286.592</v>
      </c>
      <c r="DF195" s="25">
        <v>800</v>
      </c>
      <c r="DG195" s="25">
        <v>13418898.528000001</v>
      </c>
      <c r="DH195" s="25">
        <v>1930</v>
      </c>
      <c r="DI195" s="25">
        <v>33314093.030400004</v>
      </c>
      <c r="DJ195" s="25">
        <v>610</v>
      </c>
      <c r="DK195" s="25">
        <v>10720036.8576</v>
      </c>
      <c r="DL195" s="25">
        <v>245</v>
      </c>
      <c r="DM195" s="25">
        <v>4343027.2703999998</v>
      </c>
      <c r="DN195" s="25">
        <v>170</v>
      </c>
      <c r="DO195" s="25">
        <v>3171725.6256000004</v>
      </c>
      <c r="DP195" s="25">
        <v>85</v>
      </c>
      <c r="DQ195" s="25">
        <v>1515718.176</v>
      </c>
      <c r="DR195" s="25">
        <v>15</v>
      </c>
      <c r="DS195" s="25">
        <v>324305.86719999998</v>
      </c>
      <c r="DT195" s="25">
        <v>200</v>
      </c>
      <c r="DU195" s="25">
        <v>5885437.1352000004</v>
      </c>
      <c r="DV195" s="25">
        <v>0</v>
      </c>
      <c r="DW195" s="25">
        <v>0</v>
      </c>
      <c r="DX195" s="25">
        <v>70</v>
      </c>
      <c r="DY195" s="25">
        <v>993699.61599999992</v>
      </c>
      <c r="DZ195" s="25">
        <v>215</v>
      </c>
      <c r="EA195" s="25">
        <v>3119125.1839999999</v>
      </c>
      <c r="EB195" s="25">
        <v>20</v>
      </c>
      <c r="EC195" s="25">
        <v>501446.39999999997</v>
      </c>
      <c r="ED195" s="58">
        <v>40</v>
      </c>
      <c r="EE195" s="58">
        <v>2468659.1999999997</v>
      </c>
      <c r="EF195" s="25">
        <v>2000</v>
      </c>
      <c r="EG195" s="25">
        <v>52600441.599999994</v>
      </c>
      <c r="EH195" s="58">
        <v>64202</v>
      </c>
      <c r="EI195" s="58">
        <v>1245528545.0328</v>
      </c>
    </row>
    <row r="196" spans="1:139" s="20" customFormat="1" ht="15" hidden="1" customHeight="1" x14ac:dyDescent="0.2">
      <c r="A196" s="74" t="s">
        <v>344</v>
      </c>
      <c r="B196" s="75"/>
      <c r="C196" s="57" t="s">
        <v>338</v>
      </c>
      <c r="D196" s="3"/>
      <c r="E196" s="3"/>
      <c r="F196" s="3"/>
      <c r="G196" s="7"/>
      <c r="H196" s="3"/>
      <c r="I196" s="3"/>
      <c r="J196" s="3"/>
      <c r="K196" s="3"/>
      <c r="L196" s="25">
        <v>715</v>
      </c>
      <c r="M196" s="25">
        <v>42706871.984000012</v>
      </c>
      <c r="N196" s="25">
        <v>615</v>
      </c>
      <c r="O196" s="25">
        <v>6395691.6799999997</v>
      </c>
      <c r="P196" s="25">
        <v>1940</v>
      </c>
      <c r="Q196" s="25">
        <v>76326249.439999998</v>
      </c>
      <c r="R196" s="25">
        <v>2097</v>
      </c>
      <c r="S196" s="25">
        <v>164853075.51999998</v>
      </c>
      <c r="T196" s="58">
        <v>706</v>
      </c>
      <c r="U196" s="58">
        <v>22218575.68</v>
      </c>
      <c r="V196" s="25">
        <v>2000</v>
      </c>
      <c r="W196" s="25">
        <v>34858319.719999999</v>
      </c>
      <c r="X196" s="25">
        <v>1385</v>
      </c>
      <c r="Y196" s="25">
        <v>20005461.280000009</v>
      </c>
      <c r="Z196" s="26">
        <v>1740</v>
      </c>
      <c r="AA196" s="25">
        <v>25242201.039999999</v>
      </c>
      <c r="AB196" s="25">
        <v>550</v>
      </c>
      <c r="AC196" s="25">
        <v>9989198.0159999989</v>
      </c>
      <c r="AD196" s="25">
        <v>700</v>
      </c>
      <c r="AE196" s="25">
        <v>12039882.355200002</v>
      </c>
      <c r="AF196" s="25">
        <v>2400</v>
      </c>
      <c r="AG196" s="25">
        <v>48589288.271999992</v>
      </c>
      <c r="AH196" s="58">
        <v>130</v>
      </c>
      <c r="AI196" s="58">
        <v>1871070.0959999999</v>
      </c>
      <c r="AJ196" s="25">
        <v>240</v>
      </c>
      <c r="AK196" s="25">
        <v>4082288</v>
      </c>
      <c r="AL196" s="25">
        <v>0</v>
      </c>
      <c r="AM196" s="25">
        <v>0</v>
      </c>
      <c r="AN196" s="25">
        <v>430</v>
      </c>
      <c r="AO196" s="25">
        <v>6065572.7999999998</v>
      </c>
      <c r="AP196" s="25">
        <v>480</v>
      </c>
      <c r="AQ196" s="25">
        <v>6462551.1999999993</v>
      </c>
      <c r="AR196" s="25">
        <v>438</v>
      </c>
      <c r="AS196" s="25">
        <v>5636771.8399999989</v>
      </c>
      <c r="AT196" s="25">
        <v>2262</v>
      </c>
      <c r="AU196" s="25">
        <v>36057049.839999996</v>
      </c>
      <c r="AV196" s="25">
        <v>4084</v>
      </c>
      <c r="AW196" s="25">
        <v>57106419.66399999</v>
      </c>
      <c r="AX196" s="25">
        <v>2003</v>
      </c>
      <c r="AY196" s="25">
        <v>28932010.800000001</v>
      </c>
      <c r="AZ196" s="25">
        <v>1800</v>
      </c>
      <c r="BA196" s="25">
        <v>24559333.903999995</v>
      </c>
      <c r="BB196" s="25">
        <v>1250</v>
      </c>
      <c r="BC196" s="25">
        <v>17700350.752</v>
      </c>
      <c r="BD196" s="25">
        <v>3432</v>
      </c>
      <c r="BE196" s="25">
        <v>49101374.335999995</v>
      </c>
      <c r="BF196" s="25">
        <v>870</v>
      </c>
      <c r="BG196" s="25">
        <v>12001605.279999997</v>
      </c>
      <c r="BH196" s="25">
        <v>1860</v>
      </c>
      <c r="BI196" s="25">
        <v>27069555.295999996</v>
      </c>
      <c r="BJ196" s="25">
        <v>990</v>
      </c>
      <c r="BK196" s="25">
        <v>11433460.08</v>
      </c>
      <c r="BL196" s="25">
        <v>1800</v>
      </c>
      <c r="BM196" s="25">
        <v>25000638.879999992</v>
      </c>
      <c r="BN196" s="25">
        <v>772</v>
      </c>
      <c r="BO196" s="25">
        <v>8602859.4399999995</v>
      </c>
      <c r="BP196" s="25">
        <v>900</v>
      </c>
      <c r="BQ196" s="25">
        <v>11422370.4</v>
      </c>
      <c r="BR196" s="25">
        <v>210</v>
      </c>
      <c r="BS196" s="25">
        <v>2935229.3599999994</v>
      </c>
      <c r="BT196" s="25">
        <v>300</v>
      </c>
      <c r="BU196" s="25">
        <v>3956058.5120000001</v>
      </c>
      <c r="BV196" s="25">
        <v>500</v>
      </c>
      <c r="BW196" s="25">
        <v>7033203.6319999993</v>
      </c>
      <c r="BX196" s="25">
        <v>500</v>
      </c>
      <c r="BY196" s="25">
        <v>7516713.6799999988</v>
      </c>
      <c r="BZ196" s="25">
        <v>694</v>
      </c>
      <c r="CA196" s="25">
        <v>9848246.5759999994</v>
      </c>
      <c r="CB196" s="25">
        <v>790</v>
      </c>
      <c r="CC196" s="25">
        <v>11458050.239999998</v>
      </c>
      <c r="CD196" s="25">
        <v>1140</v>
      </c>
      <c r="CE196" s="25">
        <v>16174025.056000002</v>
      </c>
      <c r="CF196" s="25">
        <v>2000</v>
      </c>
      <c r="CG196" s="25">
        <v>28627446.399999999</v>
      </c>
      <c r="CH196" s="25">
        <v>1770</v>
      </c>
      <c r="CI196" s="25">
        <v>30549734.7456</v>
      </c>
      <c r="CJ196" s="25">
        <v>1240</v>
      </c>
      <c r="CK196" s="25">
        <v>21304027.4496</v>
      </c>
      <c r="CL196" s="25">
        <v>613</v>
      </c>
      <c r="CM196" s="25">
        <v>10580056.1664</v>
      </c>
      <c r="CN196" s="25">
        <v>1780</v>
      </c>
      <c r="CO196" s="25">
        <v>30197989.382399999</v>
      </c>
      <c r="CP196" s="25">
        <v>841</v>
      </c>
      <c r="CQ196" s="25">
        <v>16128637.727999998</v>
      </c>
      <c r="CR196" s="25">
        <v>360</v>
      </c>
      <c r="CS196" s="25">
        <v>6167790.7199999997</v>
      </c>
      <c r="CT196" s="25">
        <v>875</v>
      </c>
      <c r="CU196" s="25">
        <v>15584491.238399999</v>
      </c>
      <c r="CV196" s="25">
        <v>310</v>
      </c>
      <c r="CW196" s="25">
        <v>5349815.9232000001</v>
      </c>
      <c r="CX196" s="25">
        <v>2300</v>
      </c>
      <c r="CY196" s="25">
        <v>40479106.348799989</v>
      </c>
      <c r="CZ196" s="25">
        <v>465</v>
      </c>
      <c r="DA196" s="25">
        <v>8236874.2847999996</v>
      </c>
      <c r="DB196" s="25">
        <v>525</v>
      </c>
      <c r="DC196" s="25">
        <v>9529795.9679999985</v>
      </c>
      <c r="DD196" s="25">
        <v>2000</v>
      </c>
      <c r="DE196" s="25">
        <v>34981286.592</v>
      </c>
      <c r="DF196" s="25">
        <v>800</v>
      </c>
      <c r="DG196" s="25">
        <v>13418898.528000001</v>
      </c>
      <c r="DH196" s="25">
        <v>1930</v>
      </c>
      <c r="DI196" s="25">
        <v>33314093.030400004</v>
      </c>
      <c r="DJ196" s="25">
        <v>610</v>
      </c>
      <c r="DK196" s="25">
        <v>10720036.8576</v>
      </c>
      <c r="DL196" s="25">
        <v>225</v>
      </c>
      <c r="DM196" s="25">
        <v>3756720.7104000002</v>
      </c>
      <c r="DN196" s="25">
        <v>170</v>
      </c>
      <c r="DO196" s="25">
        <v>3171725.6256000004</v>
      </c>
      <c r="DP196" s="25">
        <v>85</v>
      </c>
      <c r="DQ196" s="25">
        <v>1515718.176</v>
      </c>
      <c r="DR196" s="25">
        <v>15</v>
      </c>
      <c r="DS196" s="25">
        <v>324305.86719999998</v>
      </c>
      <c r="DT196" s="25">
        <v>200</v>
      </c>
      <c r="DU196" s="25">
        <v>5885437.1352000004</v>
      </c>
      <c r="DV196" s="25">
        <v>0</v>
      </c>
      <c r="DW196" s="25">
        <v>0</v>
      </c>
      <c r="DX196" s="25">
        <v>70</v>
      </c>
      <c r="DY196" s="25">
        <v>993699.61599999992</v>
      </c>
      <c r="DZ196" s="25">
        <v>215</v>
      </c>
      <c r="EA196" s="25">
        <v>3119125.1839999999</v>
      </c>
      <c r="EB196" s="25">
        <v>20</v>
      </c>
      <c r="EC196" s="25">
        <v>501446.39999999997</v>
      </c>
      <c r="ED196" s="58">
        <v>40</v>
      </c>
      <c r="EE196" s="58">
        <v>2468659.1999999997</v>
      </c>
      <c r="EF196" s="25">
        <v>2000</v>
      </c>
      <c r="EG196" s="25">
        <v>45130176</v>
      </c>
      <c r="EH196" s="58">
        <v>64182</v>
      </c>
      <c r="EI196" s="58">
        <v>1237288719.9287999</v>
      </c>
    </row>
    <row r="197" spans="1:139" s="20" customFormat="1" ht="15" hidden="1" customHeight="1" x14ac:dyDescent="0.2">
      <c r="A197" s="74" t="s">
        <v>345</v>
      </c>
      <c r="B197" s="75"/>
      <c r="C197" s="57" t="s">
        <v>338</v>
      </c>
      <c r="D197" s="3"/>
      <c r="E197" s="3"/>
      <c r="F197" s="3"/>
      <c r="G197" s="7"/>
      <c r="H197" s="3"/>
      <c r="I197" s="3"/>
      <c r="J197" s="3"/>
      <c r="K197" s="3"/>
      <c r="L197" s="25">
        <v>715</v>
      </c>
      <c r="M197" s="25">
        <v>42706871.984000012</v>
      </c>
      <c r="N197" s="25">
        <v>615</v>
      </c>
      <c r="O197" s="25">
        <v>6395691.6799999997</v>
      </c>
      <c r="P197" s="25">
        <v>1940</v>
      </c>
      <c r="Q197" s="25">
        <v>76326249.439999998</v>
      </c>
      <c r="R197" s="25">
        <v>2097</v>
      </c>
      <c r="S197" s="25">
        <v>164853075.51999998</v>
      </c>
      <c r="T197" s="58">
        <v>706</v>
      </c>
      <c r="U197" s="58">
        <v>22218575.68</v>
      </c>
      <c r="V197" s="25">
        <v>2000</v>
      </c>
      <c r="W197" s="25">
        <v>34858319.719999999</v>
      </c>
      <c r="X197" s="25">
        <v>1385</v>
      </c>
      <c r="Y197" s="25">
        <v>20005461.280000009</v>
      </c>
      <c r="Z197" s="26">
        <v>1740</v>
      </c>
      <c r="AA197" s="25">
        <v>25242201.039999999</v>
      </c>
      <c r="AB197" s="25">
        <v>550</v>
      </c>
      <c r="AC197" s="25">
        <v>9989198.0159999989</v>
      </c>
      <c r="AD197" s="25">
        <v>700</v>
      </c>
      <c r="AE197" s="25">
        <v>12039882.355200002</v>
      </c>
      <c r="AF197" s="25">
        <v>2400</v>
      </c>
      <c r="AG197" s="25">
        <v>48589288.271999992</v>
      </c>
      <c r="AH197" s="58">
        <v>130</v>
      </c>
      <c r="AI197" s="58">
        <v>1871070.0959999999</v>
      </c>
      <c r="AJ197" s="25">
        <v>240</v>
      </c>
      <c r="AK197" s="25">
        <v>4082288</v>
      </c>
      <c r="AL197" s="25">
        <v>0</v>
      </c>
      <c r="AM197" s="25">
        <v>0</v>
      </c>
      <c r="AN197" s="25">
        <v>430</v>
      </c>
      <c r="AO197" s="25">
        <v>6065572.7999999998</v>
      </c>
      <c r="AP197" s="25">
        <v>480</v>
      </c>
      <c r="AQ197" s="25">
        <v>6462551.1999999993</v>
      </c>
      <c r="AR197" s="25">
        <v>438</v>
      </c>
      <c r="AS197" s="25">
        <v>5636771.8399999989</v>
      </c>
      <c r="AT197" s="25">
        <v>2262</v>
      </c>
      <c r="AU197" s="25">
        <v>36057049.839999996</v>
      </c>
      <c r="AV197" s="25">
        <v>4084</v>
      </c>
      <c r="AW197" s="25">
        <v>57106419.66399999</v>
      </c>
      <c r="AX197" s="25">
        <v>2003</v>
      </c>
      <c r="AY197" s="25">
        <v>28932010.800000001</v>
      </c>
      <c r="AZ197" s="25">
        <v>1800</v>
      </c>
      <c r="BA197" s="25">
        <v>24559333.903999995</v>
      </c>
      <c r="BB197" s="25">
        <v>1250</v>
      </c>
      <c r="BC197" s="25">
        <v>17700350.752</v>
      </c>
      <c r="BD197" s="25">
        <v>3432</v>
      </c>
      <c r="BE197" s="25">
        <v>49101374.335999995</v>
      </c>
      <c r="BF197" s="25">
        <v>870</v>
      </c>
      <c r="BG197" s="25">
        <v>12001605.279999997</v>
      </c>
      <c r="BH197" s="25">
        <v>1860</v>
      </c>
      <c r="BI197" s="25">
        <v>27069555.295999996</v>
      </c>
      <c r="BJ197" s="25">
        <v>990</v>
      </c>
      <c r="BK197" s="25">
        <v>11433460.08</v>
      </c>
      <c r="BL197" s="25">
        <v>1800</v>
      </c>
      <c r="BM197" s="25">
        <v>25000638.879999992</v>
      </c>
      <c r="BN197" s="25">
        <v>772</v>
      </c>
      <c r="BO197" s="25">
        <v>8602859.4399999995</v>
      </c>
      <c r="BP197" s="25">
        <v>900</v>
      </c>
      <c r="BQ197" s="25">
        <v>11422370.4</v>
      </c>
      <c r="BR197" s="25">
        <v>210</v>
      </c>
      <c r="BS197" s="25">
        <v>2935229.3599999994</v>
      </c>
      <c r="BT197" s="25">
        <v>300</v>
      </c>
      <c r="BU197" s="25">
        <v>3956058.5120000001</v>
      </c>
      <c r="BV197" s="25">
        <v>500</v>
      </c>
      <c r="BW197" s="25">
        <v>7033203.6319999993</v>
      </c>
      <c r="BX197" s="25">
        <v>500</v>
      </c>
      <c r="BY197" s="25">
        <v>7516713.6799999988</v>
      </c>
      <c r="BZ197" s="25">
        <v>694</v>
      </c>
      <c r="CA197" s="25">
        <v>9848246.5759999994</v>
      </c>
      <c r="CB197" s="25">
        <v>790</v>
      </c>
      <c r="CC197" s="25">
        <v>11458050.239999998</v>
      </c>
      <c r="CD197" s="25">
        <v>1140</v>
      </c>
      <c r="CE197" s="25">
        <v>16174025.056000002</v>
      </c>
      <c r="CF197" s="25">
        <v>2000</v>
      </c>
      <c r="CG197" s="25">
        <v>28627446.399999999</v>
      </c>
      <c r="CH197" s="25">
        <v>1770</v>
      </c>
      <c r="CI197" s="25">
        <v>30549734.7456</v>
      </c>
      <c r="CJ197" s="25">
        <v>1240</v>
      </c>
      <c r="CK197" s="25">
        <v>21304027.4496</v>
      </c>
      <c r="CL197" s="25">
        <v>613</v>
      </c>
      <c r="CM197" s="25">
        <v>10580056.1664</v>
      </c>
      <c r="CN197" s="25">
        <v>1780</v>
      </c>
      <c r="CO197" s="25">
        <v>30197989.382399999</v>
      </c>
      <c r="CP197" s="25">
        <v>841</v>
      </c>
      <c r="CQ197" s="25">
        <v>16128637.727999998</v>
      </c>
      <c r="CR197" s="25">
        <v>360</v>
      </c>
      <c r="CS197" s="25">
        <v>6167790.7199999997</v>
      </c>
      <c r="CT197" s="25">
        <v>875</v>
      </c>
      <c r="CU197" s="25">
        <v>15584491.238399999</v>
      </c>
      <c r="CV197" s="25">
        <v>310</v>
      </c>
      <c r="CW197" s="25">
        <v>5349815.9232000001</v>
      </c>
      <c r="CX197" s="25">
        <v>2300</v>
      </c>
      <c r="CY197" s="25">
        <v>40479106.348799989</v>
      </c>
      <c r="CZ197" s="25">
        <v>465</v>
      </c>
      <c r="DA197" s="25">
        <v>8236874.2847999996</v>
      </c>
      <c r="DB197" s="25">
        <v>525</v>
      </c>
      <c r="DC197" s="25">
        <v>9529795.9679999985</v>
      </c>
      <c r="DD197" s="25">
        <v>2000</v>
      </c>
      <c r="DE197" s="25">
        <v>34981286.592</v>
      </c>
      <c r="DF197" s="25">
        <v>800</v>
      </c>
      <c r="DG197" s="25">
        <v>13418898.528000001</v>
      </c>
      <c r="DH197" s="25">
        <v>1930</v>
      </c>
      <c r="DI197" s="25">
        <v>33314093.030400004</v>
      </c>
      <c r="DJ197" s="25">
        <v>610</v>
      </c>
      <c r="DK197" s="25">
        <v>10720036.8576</v>
      </c>
      <c r="DL197" s="25">
        <v>225</v>
      </c>
      <c r="DM197" s="25">
        <v>3756720.7104000002</v>
      </c>
      <c r="DN197" s="25">
        <v>170</v>
      </c>
      <c r="DO197" s="25">
        <v>3171725.6256000004</v>
      </c>
      <c r="DP197" s="25">
        <v>85</v>
      </c>
      <c r="DQ197" s="25">
        <v>1515718.176</v>
      </c>
      <c r="DR197" s="25">
        <v>15</v>
      </c>
      <c r="DS197" s="25">
        <v>324305.86719999998</v>
      </c>
      <c r="DT197" s="25">
        <v>200</v>
      </c>
      <c r="DU197" s="25">
        <v>5885437.1352000004</v>
      </c>
      <c r="DV197" s="25">
        <v>0</v>
      </c>
      <c r="DW197" s="25">
        <v>0</v>
      </c>
      <c r="DX197" s="25">
        <v>70</v>
      </c>
      <c r="DY197" s="25">
        <v>993699.61599999992</v>
      </c>
      <c r="DZ197" s="25">
        <v>215</v>
      </c>
      <c r="EA197" s="25">
        <v>3119125.1839999999</v>
      </c>
      <c r="EB197" s="25">
        <v>20</v>
      </c>
      <c r="EC197" s="25">
        <v>501446.39999999997</v>
      </c>
      <c r="ED197" s="58">
        <v>40</v>
      </c>
      <c r="EE197" s="58">
        <v>2468659.1999999997</v>
      </c>
      <c r="EF197" s="25">
        <v>2000</v>
      </c>
      <c r="EG197" s="25">
        <v>45130176</v>
      </c>
      <c r="EH197" s="58">
        <v>64182</v>
      </c>
      <c r="EI197" s="58">
        <v>1237288719.9287999</v>
      </c>
    </row>
    <row r="198" spans="1:139" hidden="1" x14ac:dyDescent="0.25">
      <c r="A198" s="67" t="s">
        <v>346</v>
      </c>
      <c r="B198" s="67"/>
      <c r="C198" s="67"/>
      <c r="D198" s="21"/>
      <c r="E198" s="21"/>
      <c r="F198" s="21"/>
      <c r="G198" s="21"/>
      <c r="H198" s="21"/>
      <c r="I198" s="21"/>
      <c r="J198" s="21"/>
      <c r="K198" s="21"/>
      <c r="L198" s="27">
        <f t="shared" ref="L198:BW198" si="1400">L190-L191</f>
        <v>0</v>
      </c>
      <c r="M198" s="27">
        <f t="shared" si="1400"/>
        <v>0</v>
      </c>
      <c r="N198" s="27">
        <f t="shared" si="1400"/>
        <v>0</v>
      </c>
      <c r="O198" s="27">
        <f t="shared" si="1400"/>
        <v>0</v>
      </c>
      <c r="P198" s="27">
        <f t="shared" si="1400"/>
        <v>0</v>
      </c>
      <c r="Q198" s="27">
        <f t="shared" si="1400"/>
        <v>0</v>
      </c>
      <c r="R198" s="27">
        <f t="shared" si="1400"/>
        <v>0</v>
      </c>
      <c r="S198" s="27">
        <f t="shared" si="1400"/>
        <v>0</v>
      </c>
      <c r="T198" s="27">
        <f t="shared" si="1400"/>
        <v>-70</v>
      </c>
      <c r="U198" s="27">
        <f t="shared" si="1400"/>
        <v>-1732561.6000000015</v>
      </c>
      <c r="V198" s="27">
        <f t="shared" si="1400"/>
        <v>0</v>
      </c>
      <c r="W198" s="27">
        <f t="shared" si="1400"/>
        <v>0</v>
      </c>
      <c r="X198" s="27">
        <f t="shared" si="1400"/>
        <v>0</v>
      </c>
      <c r="Y198" s="27">
        <f t="shared" si="1400"/>
        <v>0</v>
      </c>
      <c r="Z198" s="27">
        <f t="shared" si="1400"/>
        <v>0</v>
      </c>
      <c r="AA198" s="27">
        <f t="shared" si="1400"/>
        <v>0</v>
      </c>
      <c r="AB198" s="27">
        <f t="shared" si="1400"/>
        <v>0</v>
      </c>
      <c r="AC198" s="27">
        <f t="shared" si="1400"/>
        <v>0</v>
      </c>
      <c r="AD198" s="27">
        <f t="shared" si="1400"/>
        <v>0</v>
      </c>
      <c r="AE198" s="27">
        <f t="shared" si="1400"/>
        <v>0</v>
      </c>
      <c r="AF198" s="27">
        <f t="shared" si="1400"/>
        <v>0</v>
      </c>
      <c r="AG198" s="27">
        <f t="shared" si="1400"/>
        <v>0</v>
      </c>
      <c r="AH198" s="27">
        <f t="shared" si="1400"/>
        <v>-19</v>
      </c>
      <c r="AI198" s="27">
        <f t="shared" si="1400"/>
        <v>-268113.10400000005</v>
      </c>
      <c r="AJ198" s="27">
        <f t="shared" si="1400"/>
        <v>0</v>
      </c>
      <c r="AK198" s="27">
        <f t="shared" si="1400"/>
        <v>0</v>
      </c>
      <c r="AL198" s="27">
        <f t="shared" si="1400"/>
        <v>0</v>
      </c>
      <c r="AM198" s="27">
        <f t="shared" si="1400"/>
        <v>0</v>
      </c>
      <c r="AN198" s="27">
        <f t="shared" si="1400"/>
        <v>0</v>
      </c>
      <c r="AO198" s="27">
        <f t="shared" si="1400"/>
        <v>0</v>
      </c>
      <c r="AP198" s="27">
        <f t="shared" si="1400"/>
        <v>0</v>
      </c>
      <c r="AQ198" s="27">
        <f t="shared" si="1400"/>
        <v>0</v>
      </c>
      <c r="AR198" s="27">
        <f t="shared" si="1400"/>
        <v>0</v>
      </c>
      <c r="AS198" s="27">
        <f t="shared" si="1400"/>
        <v>0</v>
      </c>
      <c r="AT198" s="27">
        <f t="shared" si="1400"/>
        <v>0</v>
      </c>
      <c r="AU198" s="27">
        <f t="shared" si="1400"/>
        <v>0</v>
      </c>
      <c r="AV198" s="27">
        <f t="shared" si="1400"/>
        <v>0</v>
      </c>
      <c r="AW198" s="27">
        <f t="shared" si="1400"/>
        <v>0</v>
      </c>
      <c r="AX198" s="27">
        <f t="shared" si="1400"/>
        <v>0</v>
      </c>
      <c r="AY198" s="27">
        <f t="shared" si="1400"/>
        <v>0</v>
      </c>
      <c r="AZ198" s="27">
        <f t="shared" si="1400"/>
        <v>0</v>
      </c>
      <c r="BA198" s="27">
        <f t="shared" si="1400"/>
        <v>0</v>
      </c>
      <c r="BB198" s="27">
        <f t="shared" si="1400"/>
        <v>0</v>
      </c>
      <c r="BC198" s="27">
        <f t="shared" si="1400"/>
        <v>0</v>
      </c>
      <c r="BD198" s="27">
        <f t="shared" si="1400"/>
        <v>0</v>
      </c>
      <c r="BE198" s="27">
        <f t="shared" si="1400"/>
        <v>0</v>
      </c>
      <c r="BF198" s="27">
        <f t="shared" si="1400"/>
        <v>0</v>
      </c>
      <c r="BG198" s="27">
        <f t="shared" si="1400"/>
        <v>0</v>
      </c>
      <c r="BH198" s="27">
        <f t="shared" si="1400"/>
        <v>0</v>
      </c>
      <c r="BI198" s="27">
        <f t="shared" si="1400"/>
        <v>0</v>
      </c>
      <c r="BJ198" s="27">
        <f t="shared" si="1400"/>
        <v>0</v>
      </c>
      <c r="BK198" s="27">
        <f t="shared" si="1400"/>
        <v>0</v>
      </c>
      <c r="BL198" s="27">
        <f t="shared" si="1400"/>
        <v>0</v>
      </c>
      <c r="BM198" s="27">
        <f t="shared" si="1400"/>
        <v>0</v>
      </c>
      <c r="BN198" s="27">
        <f t="shared" si="1400"/>
        <v>0</v>
      </c>
      <c r="BO198" s="27">
        <f t="shared" si="1400"/>
        <v>0</v>
      </c>
      <c r="BP198" s="27">
        <f t="shared" si="1400"/>
        <v>0</v>
      </c>
      <c r="BQ198" s="27">
        <f t="shared" si="1400"/>
        <v>0</v>
      </c>
      <c r="BR198" s="27">
        <f t="shared" si="1400"/>
        <v>0</v>
      </c>
      <c r="BS198" s="27">
        <f t="shared" si="1400"/>
        <v>0</v>
      </c>
      <c r="BT198" s="27">
        <f t="shared" si="1400"/>
        <v>0</v>
      </c>
      <c r="BU198" s="27">
        <f t="shared" si="1400"/>
        <v>0</v>
      </c>
      <c r="BV198" s="27">
        <f t="shared" si="1400"/>
        <v>0</v>
      </c>
      <c r="BW198" s="27">
        <f t="shared" si="1400"/>
        <v>0</v>
      </c>
      <c r="BX198" s="27">
        <f t="shared" ref="BX198:EI198" si="1401">BX190-BX191</f>
        <v>0</v>
      </c>
      <c r="BY198" s="27">
        <f t="shared" si="1401"/>
        <v>0</v>
      </c>
      <c r="BZ198" s="27">
        <f t="shared" si="1401"/>
        <v>0</v>
      </c>
      <c r="CA198" s="27">
        <f t="shared" si="1401"/>
        <v>0</v>
      </c>
      <c r="CB198" s="27">
        <f t="shared" si="1401"/>
        <v>0</v>
      </c>
      <c r="CC198" s="27">
        <f t="shared" si="1401"/>
        <v>0</v>
      </c>
      <c r="CD198" s="27">
        <f t="shared" si="1401"/>
        <v>0</v>
      </c>
      <c r="CE198" s="27">
        <f t="shared" si="1401"/>
        <v>0</v>
      </c>
      <c r="CF198" s="27">
        <f t="shared" si="1401"/>
        <v>0</v>
      </c>
      <c r="CG198" s="27">
        <f t="shared" si="1401"/>
        <v>0</v>
      </c>
      <c r="CH198" s="27">
        <f t="shared" si="1401"/>
        <v>0</v>
      </c>
      <c r="CI198" s="27">
        <f t="shared" si="1401"/>
        <v>0</v>
      </c>
      <c r="CJ198" s="27">
        <f t="shared" si="1401"/>
        <v>0</v>
      </c>
      <c r="CK198" s="27">
        <f t="shared" si="1401"/>
        <v>0</v>
      </c>
      <c r="CL198" s="27">
        <f t="shared" si="1401"/>
        <v>0</v>
      </c>
      <c r="CM198" s="27">
        <f t="shared" si="1401"/>
        <v>0</v>
      </c>
      <c r="CN198" s="27">
        <f t="shared" si="1401"/>
        <v>0</v>
      </c>
      <c r="CO198" s="27">
        <f t="shared" si="1401"/>
        <v>0</v>
      </c>
      <c r="CP198" s="27">
        <f t="shared" si="1401"/>
        <v>0</v>
      </c>
      <c r="CQ198" s="27">
        <f t="shared" si="1401"/>
        <v>0</v>
      </c>
      <c r="CR198" s="27">
        <f t="shared" si="1401"/>
        <v>0</v>
      </c>
      <c r="CS198" s="27">
        <f t="shared" si="1401"/>
        <v>0</v>
      </c>
      <c r="CT198" s="27">
        <f t="shared" si="1401"/>
        <v>0</v>
      </c>
      <c r="CU198" s="27">
        <f t="shared" si="1401"/>
        <v>0</v>
      </c>
      <c r="CV198" s="27">
        <f t="shared" si="1401"/>
        <v>0</v>
      </c>
      <c r="CW198" s="27">
        <f t="shared" si="1401"/>
        <v>0</v>
      </c>
      <c r="CX198" s="27">
        <f t="shared" si="1401"/>
        <v>0</v>
      </c>
      <c r="CY198" s="27">
        <f t="shared" si="1401"/>
        <v>0</v>
      </c>
      <c r="CZ198" s="27">
        <f t="shared" si="1401"/>
        <v>0</v>
      </c>
      <c r="DA198" s="27">
        <f t="shared" si="1401"/>
        <v>0</v>
      </c>
      <c r="DB198" s="27">
        <f t="shared" si="1401"/>
        <v>0</v>
      </c>
      <c r="DC198" s="27">
        <f t="shared" si="1401"/>
        <v>0</v>
      </c>
      <c r="DD198" s="27">
        <f t="shared" si="1401"/>
        <v>0</v>
      </c>
      <c r="DE198" s="27">
        <f t="shared" si="1401"/>
        <v>0</v>
      </c>
      <c r="DF198" s="27">
        <f t="shared" si="1401"/>
        <v>0</v>
      </c>
      <c r="DG198" s="27">
        <f t="shared" si="1401"/>
        <v>0</v>
      </c>
      <c r="DH198" s="27">
        <f t="shared" si="1401"/>
        <v>0</v>
      </c>
      <c r="DI198" s="27">
        <f t="shared" si="1401"/>
        <v>0</v>
      </c>
      <c r="DJ198" s="27">
        <f t="shared" si="1401"/>
        <v>0</v>
      </c>
      <c r="DK198" s="27">
        <f t="shared" si="1401"/>
        <v>0</v>
      </c>
      <c r="DL198" s="27">
        <f t="shared" si="1401"/>
        <v>0</v>
      </c>
      <c r="DM198" s="27">
        <f t="shared" si="1401"/>
        <v>0</v>
      </c>
      <c r="DN198" s="27">
        <f t="shared" si="1401"/>
        <v>0</v>
      </c>
      <c r="DO198" s="27">
        <f t="shared" si="1401"/>
        <v>0</v>
      </c>
      <c r="DP198" s="27">
        <f t="shared" si="1401"/>
        <v>0</v>
      </c>
      <c r="DQ198" s="27">
        <f t="shared" si="1401"/>
        <v>0</v>
      </c>
      <c r="DR198" s="27">
        <f t="shared" si="1401"/>
        <v>0</v>
      </c>
      <c r="DS198" s="27">
        <f t="shared" si="1401"/>
        <v>0</v>
      </c>
      <c r="DT198" s="27">
        <f t="shared" si="1401"/>
        <v>0</v>
      </c>
      <c r="DU198" s="27">
        <f t="shared" si="1401"/>
        <v>0</v>
      </c>
      <c r="DV198" s="27">
        <f t="shared" si="1401"/>
        <v>0</v>
      </c>
      <c r="DW198" s="27">
        <f t="shared" si="1401"/>
        <v>0</v>
      </c>
      <c r="DX198" s="27">
        <f t="shared" si="1401"/>
        <v>0</v>
      </c>
      <c r="DY198" s="27">
        <f t="shared" si="1401"/>
        <v>0</v>
      </c>
      <c r="DZ198" s="27">
        <f t="shared" si="1401"/>
        <v>0</v>
      </c>
      <c r="EA198" s="27">
        <f t="shared" si="1401"/>
        <v>0</v>
      </c>
      <c r="EB198" s="27">
        <f t="shared" si="1401"/>
        <v>0</v>
      </c>
      <c r="EC198" s="27">
        <f t="shared" si="1401"/>
        <v>0</v>
      </c>
      <c r="ED198" s="27">
        <f t="shared" si="1401"/>
        <v>61</v>
      </c>
      <c r="EE198" s="27">
        <f t="shared" si="1401"/>
        <v>2760269.5679999995</v>
      </c>
      <c r="EF198" s="27">
        <f t="shared" si="1401"/>
        <v>0</v>
      </c>
      <c r="EG198" s="27">
        <f t="shared" si="1401"/>
        <v>0</v>
      </c>
      <c r="EH198" s="27">
        <f t="shared" si="1401"/>
        <v>-28</v>
      </c>
      <c r="EI198" s="27">
        <f t="shared" si="1401"/>
        <v>759594.8639998436</v>
      </c>
    </row>
    <row r="199" spans="1:139" hidden="1" x14ac:dyDescent="0.25"/>
    <row r="200" spans="1:139" hidden="1" x14ac:dyDescent="0.25">
      <c r="A200" s="28" t="s">
        <v>346</v>
      </c>
      <c r="B200" s="29"/>
      <c r="C200" s="30"/>
      <c r="D200" s="21"/>
      <c r="E200" s="21"/>
      <c r="F200" s="21"/>
      <c r="G200" s="21"/>
      <c r="H200" s="21"/>
      <c r="I200" s="21"/>
      <c r="J200" s="21"/>
      <c r="K200" s="21"/>
      <c r="L200" s="1"/>
      <c r="M200" s="1"/>
      <c r="N200" s="24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/>
      <c r="AX200" s="27"/>
      <c r="AY200" s="27">
        <v>167823.82400000095</v>
      </c>
      <c r="AZ200" s="27"/>
      <c r="BA200" s="27"/>
      <c r="BB200" s="27"/>
      <c r="BC200" s="27"/>
      <c r="BD200" s="27"/>
      <c r="BE200" s="27"/>
      <c r="BF200" s="27"/>
      <c r="BG200" s="27"/>
      <c r="BH200" s="27"/>
      <c r="BI200" s="27"/>
      <c r="BJ200" s="27"/>
      <c r="BK200" s="27"/>
      <c r="BL200" s="27"/>
      <c r="BM200" s="27"/>
      <c r="BN200" s="27"/>
      <c r="BO200" s="27"/>
      <c r="BP200" s="27"/>
      <c r="BQ200" s="27"/>
      <c r="BR200" s="27"/>
      <c r="BS200" s="27"/>
      <c r="BT200" s="27"/>
      <c r="BU200" s="27"/>
      <c r="BV200" s="27"/>
      <c r="BW200" s="27"/>
      <c r="BX200" s="27"/>
      <c r="BY200" s="27"/>
      <c r="BZ200" s="27"/>
      <c r="CA200" s="27"/>
      <c r="CB200" s="27"/>
      <c r="CC200" s="27"/>
      <c r="CD200" s="27"/>
      <c r="CE200" s="27"/>
      <c r="CF200" s="27"/>
      <c r="CG200" s="27"/>
      <c r="CH200" s="27"/>
      <c r="CI200" s="27"/>
      <c r="CJ200" s="27"/>
      <c r="CK200" s="27"/>
      <c r="CL200" s="27"/>
      <c r="CM200" s="27"/>
      <c r="CN200" s="27"/>
      <c r="CO200" s="27"/>
      <c r="CP200" s="27"/>
      <c r="CQ200" s="27"/>
      <c r="CR200" s="27"/>
      <c r="CS200" s="27"/>
      <c r="CT200" s="27"/>
      <c r="CU200" s="27"/>
      <c r="CV200" s="27"/>
      <c r="CW200" s="27"/>
      <c r="CX200" s="27"/>
      <c r="CY200" s="27"/>
      <c r="CZ200" s="27"/>
      <c r="DA200" s="27"/>
      <c r="DB200" s="27"/>
      <c r="DC200" s="27"/>
      <c r="DD200" s="27"/>
      <c r="DE200" s="27"/>
      <c r="DF200" s="27"/>
      <c r="DG200" s="27"/>
      <c r="DH200" s="27"/>
      <c r="DI200" s="27"/>
      <c r="DJ200" s="27"/>
      <c r="DK200" s="27"/>
      <c r="DL200" s="27">
        <v>20</v>
      </c>
      <c r="DM200" s="27">
        <v>586306.55999999959</v>
      </c>
      <c r="DN200" s="27"/>
      <c r="DO200" s="27"/>
      <c r="DP200" s="27"/>
      <c r="DQ200" s="27"/>
      <c r="DR200" s="27"/>
      <c r="DS200" s="27"/>
      <c r="DT200" s="27"/>
      <c r="DU200" s="27"/>
      <c r="DV200" s="27"/>
      <c r="DW200" s="27"/>
      <c r="DX200" s="27"/>
      <c r="DY200" s="27"/>
      <c r="DZ200" s="27"/>
      <c r="EA200" s="27"/>
      <c r="EB200" s="27"/>
      <c r="EC200" s="27"/>
      <c r="ED200" s="27"/>
      <c r="EE200" s="27"/>
      <c r="EF200" s="27"/>
      <c r="EG200" s="27"/>
      <c r="EH200" s="27">
        <v>20</v>
      </c>
      <c r="EI200" s="27">
        <v>754130.38400006294</v>
      </c>
    </row>
    <row r="201" spans="1:139" hidden="1" x14ac:dyDescent="0.25">
      <c r="L201" s="31"/>
      <c r="M201" s="31"/>
      <c r="N201" s="31"/>
      <c r="O201" s="31"/>
      <c r="P201" s="31"/>
      <c r="Q201" s="31"/>
      <c r="R201" s="31"/>
      <c r="S201" s="31">
        <f>S27/R27</f>
        <v>16714.879999999997</v>
      </c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>
        <f>AO27/AN27</f>
        <v>16714.88</v>
      </c>
      <c r="AP201" s="31"/>
      <c r="AQ201" s="31">
        <f>AQ27/AP27</f>
        <v>16714.879999999997</v>
      </c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  <c r="BG201" s="31"/>
      <c r="BH201" s="31"/>
      <c r="BI201" s="31"/>
      <c r="BJ201" s="31"/>
      <c r="BK201" s="31"/>
      <c r="BL201" s="31"/>
      <c r="BM201" s="31"/>
      <c r="BN201" s="31"/>
      <c r="BO201" s="31"/>
      <c r="BP201" s="31"/>
      <c r="BQ201" s="31"/>
      <c r="BR201" s="31"/>
      <c r="BS201" s="31"/>
      <c r="BT201" s="31"/>
      <c r="BU201" s="31"/>
      <c r="BV201" s="31"/>
      <c r="BW201" s="31"/>
      <c r="BX201" s="31"/>
      <c r="BY201" s="31"/>
      <c r="BZ201" s="31"/>
      <c r="CA201" s="31"/>
      <c r="CB201" s="31"/>
      <c r="CC201" s="31"/>
      <c r="CD201" s="31"/>
      <c r="CE201" s="31"/>
      <c r="CF201" s="31"/>
      <c r="CG201" s="31"/>
      <c r="CH201" s="31"/>
      <c r="CI201" s="31"/>
      <c r="CJ201" s="31"/>
      <c r="CK201" s="31"/>
      <c r="CL201" s="31"/>
      <c r="CM201" s="31"/>
      <c r="CN201" s="31"/>
      <c r="CO201" s="31"/>
      <c r="CP201" s="31"/>
      <c r="CQ201" s="31"/>
      <c r="CR201" s="31"/>
      <c r="CS201" s="31">
        <f>CS27/CR27</f>
        <v>20057.856</v>
      </c>
      <c r="CT201" s="31"/>
      <c r="CU201" s="31"/>
      <c r="CV201" s="31"/>
      <c r="CW201" s="31"/>
      <c r="CX201" s="31"/>
      <c r="CY201" s="31"/>
      <c r="CZ201" s="31"/>
      <c r="DA201" s="31"/>
      <c r="DB201" s="31"/>
      <c r="DC201" s="31"/>
      <c r="DD201" s="31"/>
      <c r="DE201" s="31"/>
      <c r="DF201" s="31"/>
      <c r="DG201" s="31"/>
      <c r="DH201" s="31"/>
      <c r="DI201" s="31"/>
      <c r="DJ201" s="31"/>
      <c r="DK201" s="31"/>
      <c r="DL201" s="31"/>
      <c r="DM201" s="31"/>
      <c r="DN201" s="31"/>
      <c r="DO201" s="31"/>
      <c r="DP201" s="31"/>
      <c r="DQ201" s="31"/>
      <c r="DR201" s="31"/>
      <c r="DS201" s="31"/>
      <c r="DT201" s="31"/>
      <c r="DU201" s="31"/>
      <c r="DV201" s="31"/>
      <c r="DW201" s="31"/>
      <c r="DX201" s="31"/>
      <c r="DY201" s="31"/>
      <c r="DZ201" s="31"/>
      <c r="EA201" s="31"/>
      <c r="EB201" s="31"/>
      <c r="EC201" s="31"/>
      <c r="ED201" s="31"/>
      <c r="EE201" s="31"/>
      <c r="EF201" s="31"/>
      <c r="EG201" s="31"/>
      <c r="EH201" s="31"/>
      <c r="EI201" s="31"/>
    </row>
    <row r="202" spans="1:139" hidden="1" x14ac:dyDescent="0.25"/>
  </sheetData>
  <autoFilter ref="A13:EI201"/>
  <mergeCells count="271">
    <mergeCell ref="ED9:EE9"/>
    <mergeCell ref="ED10:EE10"/>
    <mergeCell ref="A198:C198"/>
    <mergeCell ref="ED1:EE1"/>
    <mergeCell ref="ED2:EE3"/>
    <mergeCell ref="H8:K9"/>
    <mergeCell ref="B5:EH5"/>
    <mergeCell ref="A192:B192"/>
    <mergeCell ref="A193:B193"/>
    <mergeCell ref="A194:B194"/>
    <mergeCell ref="A195:B195"/>
    <mergeCell ref="A196:B196"/>
    <mergeCell ref="A197:B197"/>
    <mergeCell ref="DR10:DS10"/>
    <mergeCell ref="DT10:DU10"/>
    <mergeCell ref="DZ10:EA10"/>
    <mergeCell ref="EB10:EC10"/>
    <mergeCell ref="EH10:EI10"/>
    <mergeCell ref="A190:B190"/>
    <mergeCell ref="DF10:DG10"/>
    <mergeCell ref="DH10:DI10"/>
    <mergeCell ref="DJ10:DK10"/>
    <mergeCell ref="DL10:DM10"/>
    <mergeCell ref="DN10:DO10"/>
    <mergeCell ref="DP10:DQ10"/>
    <mergeCell ref="CT10:CU10"/>
    <mergeCell ref="CV10:CW10"/>
    <mergeCell ref="CX10:CY10"/>
    <mergeCell ref="CZ10:DA10"/>
    <mergeCell ref="DB10:DC10"/>
    <mergeCell ref="DD10:DE10"/>
    <mergeCell ref="CH10:CI10"/>
    <mergeCell ref="CJ10:CK10"/>
    <mergeCell ref="CL10:CM10"/>
    <mergeCell ref="CN10:CO10"/>
    <mergeCell ref="CP10:CQ10"/>
    <mergeCell ref="CR10:CS10"/>
    <mergeCell ref="BV10:BW10"/>
    <mergeCell ref="BX10:BY10"/>
    <mergeCell ref="BZ10:CA10"/>
    <mergeCell ref="CB10:CC10"/>
    <mergeCell ref="CD10:CE10"/>
    <mergeCell ref="CF10:CG10"/>
    <mergeCell ref="BJ10:BK10"/>
    <mergeCell ref="BL10:BM10"/>
    <mergeCell ref="BN10:BO10"/>
    <mergeCell ref="BP10:BQ10"/>
    <mergeCell ref="BR10:BS10"/>
    <mergeCell ref="BT10:BU10"/>
    <mergeCell ref="AX10:AY10"/>
    <mergeCell ref="AZ10:BA10"/>
    <mergeCell ref="BB10:BC10"/>
    <mergeCell ref="BD10:BE10"/>
    <mergeCell ref="BF10:BG10"/>
    <mergeCell ref="BH10:BI10"/>
    <mergeCell ref="AL10:AM10"/>
    <mergeCell ref="AN10:AO10"/>
    <mergeCell ref="AP10:AQ10"/>
    <mergeCell ref="AR10:AS10"/>
    <mergeCell ref="AT10:AU10"/>
    <mergeCell ref="AV10:AW10"/>
    <mergeCell ref="Z10:AA10"/>
    <mergeCell ref="AB10:AC10"/>
    <mergeCell ref="AD10:AE10"/>
    <mergeCell ref="AF10:AG10"/>
    <mergeCell ref="AH10:AI10"/>
    <mergeCell ref="AJ10:AK10"/>
    <mergeCell ref="N10:O10"/>
    <mergeCell ref="P10:Q10"/>
    <mergeCell ref="R10:S10"/>
    <mergeCell ref="T10:U10"/>
    <mergeCell ref="V10:W10"/>
    <mergeCell ref="X10:Y10"/>
    <mergeCell ref="DP9:DQ9"/>
    <mergeCell ref="DR9:DS9"/>
    <mergeCell ref="DT9:DU9"/>
    <mergeCell ref="DZ9:EA9"/>
    <mergeCell ref="EB9:EC9"/>
    <mergeCell ref="H10:H12"/>
    <mergeCell ref="I10:I12"/>
    <mergeCell ref="J10:J12"/>
    <mergeCell ref="K10:K12"/>
    <mergeCell ref="L10:M10"/>
    <mergeCell ref="DD9:DE9"/>
    <mergeCell ref="DF9:DG9"/>
    <mergeCell ref="DH9:DI9"/>
    <mergeCell ref="DJ9:DK9"/>
    <mergeCell ref="DL9:DM9"/>
    <mergeCell ref="DN9:DO9"/>
    <mergeCell ref="CR9:CS9"/>
    <mergeCell ref="CT9:CU9"/>
    <mergeCell ref="CV9:CW9"/>
    <mergeCell ref="CX9:CY9"/>
    <mergeCell ref="CZ9:DA9"/>
    <mergeCell ref="DB9:DC9"/>
    <mergeCell ref="CF9:CG9"/>
    <mergeCell ref="CH9:CI9"/>
    <mergeCell ref="CJ9:CK9"/>
    <mergeCell ref="CL9:CM9"/>
    <mergeCell ref="CN9:CO9"/>
    <mergeCell ref="CP9:CQ9"/>
    <mergeCell ref="BT9:BU9"/>
    <mergeCell ref="BV9:BW9"/>
    <mergeCell ref="BX9:BY9"/>
    <mergeCell ref="BZ9:CA9"/>
    <mergeCell ref="CB9:CC9"/>
    <mergeCell ref="CD9:CE9"/>
    <mergeCell ref="BH9:BI9"/>
    <mergeCell ref="BJ9:BK9"/>
    <mergeCell ref="BL9:BM9"/>
    <mergeCell ref="BN9:BO9"/>
    <mergeCell ref="BP9:BQ9"/>
    <mergeCell ref="BR9:BS9"/>
    <mergeCell ref="AV9:AW9"/>
    <mergeCell ref="AX9:AY9"/>
    <mergeCell ref="AZ9:BA9"/>
    <mergeCell ref="BB9:BC9"/>
    <mergeCell ref="BD9:BE9"/>
    <mergeCell ref="BF9:BG9"/>
    <mergeCell ref="AJ9:AK9"/>
    <mergeCell ref="AL9:AM9"/>
    <mergeCell ref="AN9:AO9"/>
    <mergeCell ref="AP9:AQ9"/>
    <mergeCell ref="AR9:AS9"/>
    <mergeCell ref="AT9:AU9"/>
    <mergeCell ref="X9:Y9"/>
    <mergeCell ref="Z9:AA9"/>
    <mergeCell ref="AB9:AC9"/>
    <mergeCell ref="AD9:AE9"/>
    <mergeCell ref="AF9:AG9"/>
    <mergeCell ref="AH9:AI9"/>
    <mergeCell ref="EB8:EC8"/>
    <mergeCell ref="ED8:EE8"/>
    <mergeCell ref="EF8:EG8"/>
    <mergeCell ref="L9:M9"/>
    <mergeCell ref="N9:O9"/>
    <mergeCell ref="P9:Q9"/>
    <mergeCell ref="R9:S9"/>
    <mergeCell ref="T9:U9"/>
    <mergeCell ref="V9:W9"/>
    <mergeCell ref="DP8:DQ8"/>
    <mergeCell ref="DR8:DS8"/>
    <mergeCell ref="DT8:DU8"/>
    <mergeCell ref="DV8:DW8"/>
    <mergeCell ref="DX8:DY8"/>
    <mergeCell ref="DZ8:EA8"/>
    <mergeCell ref="DD8:DE8"/>
    <mergeCell ref="DF8:DG8"/>
    <mergeCell ref="DH8:DI8"/>
    <mergeCell ref="DJ8:DK8"/>
    <mergeCell ref="DL8:DM8"/>
    <mergeCell ref="DN8:DO8"/>
    <mergeCell ref="CR8:CS8"/>
    <mergeCell ref="CT8:CU8"/>
    <mergeCell ref="CV8:CW8"/>
    <mergeCell ref="CX8:CY8"/>
    <mergeCell ref="CZ8:DA8"/>
    <mergeCell ref="DB8:DC8"/>
    <mergeCell ref="CF8:CG8"/>
    <mergeCell ref="CH8:CI8"/>
    <mergeCell ref="CJ8:CK8"/>
    <mergeCell ref="CL8:CM8"/>
    <mergeCell ref="CN8:CO8"/>
    <mergeCell ref="CP8:CQ8"/>
    <mergeCell ref="BT8:BU8"/>
    <mergeCell ref="BV8:BW8"/>
    <mergeCell ref="BX8:BY8"/>
    <mergeCell ref="BZ8:CA8"/>
    <mergeCell ref="CB8:CC8"/>
    <mergeCell ref="CD8:CE8"/>
    <mergeCell ref="BH8:BI8"/>
    <mergeCell ref="BJ8:BK8"/>
    <mergeCell ref="BL8:BM8"/>
    <mergeCell ref="BN8:BO8"/>
    <mergeCell ref="BP8:BQ8"/>
    <mergeCell ref="BR8:BS8"/>
    <mergeCell ref="AV8:AW8"/>
    <mergeCell ref="AX8:AY8"/>
    <mergeCell ref="AZ8:BA8"/>
    <mergeCell ref="BB8:BC8"/>
    <mergeCell ref="BD8:BE8"/>
    <mergeCell ref="BF8:BG8"/>
    <mergeCell ref="AJ8:AK8"/>
    <mergeCell ref="AL8:AM8"/>
    <mergeCell ref="AN8:AO8"/>
    <mergeCell ref="AP8:AQ8"/>
    <mergeCell ref="AR8:AS8"/>
    <mergeCell ref="AT8:AU8"/>
    <mergeCell ref="X8:Y8"/>
    <mergeCell ref="Z8:AA8"/>
    <mergeCell ref="AB8:AC8"/>
    <mergeCell ref="AD8:AE8"/>
    <mergeCell ref="AF8:AG8"/>
    <mergeCell ref="AH8:AI8"/>
    <mergeCell ref="EB7:EC7"/>
    <mergeCell ref="ED7:EE7"/>
    <mergeCell ref="EF7:EG7"/>
    <mergeCell ref="DB7:DC7"/>
    <mergeCell ref="CF7:CG7"/>
    <mergeCell ref="CH7:CI7"/>
    <mergeCell ref="CJ7:CK7"/>
    <mergeCell ref="CL7:CM7"/>
    <mergeCell ref="CN7:CO7"/>
    <mergeCell ref="CP7:CQ7"/>
    <mergeCell ref="BT7:BU7"/>
    <mergeCell ref="BV7:BW7"/>
    <mergeCell ref="BX7:BY7"/>
    <mergeCell ref="BZ7:CA7"/>
    <mergeCell ref="CB7:CC7"/>
    <mergeCell ref="CD7:CE7"/>
    <mergeCell ref="BH7:BI7"/>
    <mergeCell ref="BJ7:BK7"/>
    <mergeCell ref="EH7:EI7"/>
    <mergeCell ref="L8:M8"/>
    <mergeCell ref="N8:O8"/>
    <mergeCell ref="P8:Q8"/>
    <mergeCell ref="R8:S8"/>
    <mergeCell ref="T8:U8"/>
    <mergeCell ref="V8:W8"/>
    <mergeCell ref="DP7:DQ7"/>
    <mergeCell ref="DR7:DS7"/>
    <mergeCell ref="DT7:DU7"/>
    <mergeCell ref="DV7:DW7"/>
    <mergeCell ref="DX7:DY7"/>
    <mergeCell ref="DZ7:EA7"/>
    <mergeCell ref="DD7:DE7"/>
    <mergeCell ref="DF7:DG7"/>
    <mergeCell ref="DH7:DI7"/>
    <mergeCell ref="DJ7:DK7"/>
    <mergeCell ref="DL7:DM7"/>
    <mergeCell ref="DN7:DO7"/>
    <mergeCell ref="CR7:CS7"/>
    <mergeCell ref="CT7:CU7"/>
    <mergeCell ref="CV7:CW7"/>
    <mergeCell ref="CX7:CY7"/>
    <mergeCell ref="CZ7:DA7"/>
    <mergeCell ref="BL7:BM7"/>
    <mergeCell ref="BN7:BO7"/>
    <mergeCell ref="BP7:BQ7"/>
    <mergeCell ref="BR7:BS7"/>
    <mergeCell ref="AV7:AW7"/>
    <mergeCell ref="AX7:AY7"/>
    <mergeCell ref="AZ7:BA7"/>
    <mergeCell ref="BB7:BC7"/>
    <mergeCell ref="BD7:BE7"/>
    <mergeCell ref="BF7:BG7"/>
    <mergeCell ref="AJ7:AK7"/>
    <mergeCell ref="AL7:AM7"/>
    <mergeCell ref="AN7:AO7"/>
    <mergeCell ref="AP7:AQ7"/>
    <mergeCell ref="AR7:AS7"/>
    <mergeCell ref="AT7:AU7"/>
    <mergeCell ref="X7:Y7"/>
    <mergeCell ref="Z7:AA7"/>
    <mergeCell ref="AB7:AC7"/>
    <mergeCell ref="AD7:AE7"/>
    <mergeCell ref="AF7:AG7"/>
    <mergeCell ref="AH7:AI7"/>
    <mergeCell ref="L7:M7"/>
    <mergeCell ref="N7:O7"/>
    <mergeCell ref="P7:Q7"/>
    <mergeCell ref="R7:S7"/>
    <mergeCell ref="T7:U7"/>
    <mergeCell ref="V7:W7"/>
    <mergeCell ref="A7:A11"/>
    <mergeCell ref="B7:B11"/>
    <mergeCell ref="C7:C11"/>
    <mergeCell ref="D7:D11"/>
    <mergeCell ref="E7:E11"/>
    <mergeCell ref="F7:F11"/>
    <mergeCell ref="H7:K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dcterms:created xsi:type="dcterms:W3CDTF">2018-08-23T04:00:29Z</dcterms:created>
  <dcterms:modified xsi:type="dcterms:W3CDTF">2018-08-31T06:05:58Z</dcterms:modified>
</cp:coreProperties>
</file>